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Sellest_töövihikust"/>
  <mc:AlternateContent xmlns:mc="http://schemas.openxmlformats.org/markup-compatibility/2006">
    <mc:Choice Requires="x15">
      <x15ac:absPath xmlns:x15ac="http://schemas.microsoft.com/office/spreadsheetml/2010/11/ac" url="C:\Users\nikita.koros\Downloads\"/>
    </mc:Choice>
  </mc:AlternateContent>
  <xr:revisionPtr revIDLastSave="0" documentId="13_ncr:1_{E4ABE38F-8245-466A-B8AC-4D020FD24A41}" xr6:coauthVersionLast="47" xr6:coauthVersionMax="47" xr10:uidLastSave="{00000000-0000-0000-0000-000000000000}"/>
  <bookViews>
    <workbookView xWindow="-120" yWindow="-120" windowWidth="29040" windowHeight="15720" tabRatio="803" activeTab="1" xr2:uid="{00000000-000D-0000-FFFF-FFFF00000000}"/>
  </bookViews>
  <sheets>
    <sheet name="Andmestik" sheetId="5" r:id="rId1"/>
    <sheet name="KOONDARUANNE" sheetId="1" r:id="rId2"/>
    <sheet name="KOKKU" sheetId="2" r:id="rId3"/>
  </sheets>
  <definedNames>
    <definedName name="_xlnm._FilterDatabase" localSheetId="0" hidden="1">Andmestik!$A$4:$T$12</definedName>
    <definedName name="_xlnm._FilterDatabase" localSheetId="1" hidden="1">KOONDARUANNE!$A$4:$J$41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B6" i="1" l="1"/>
  <c r="A6" i="1" s="1"/>
  <c r="A7" i="1"/>
  <c r="A8" i="1"/>
  <c r="A9" i="1"/>
  <c r="A10" i="1"/>
  <c r="A11" i="1"/>
  <c r="A12" i="1"/>
  <c r="A13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B5" i="1"/>
  <c r="A5" i="1" s="1"/>
  <c r="N5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5" i="5"/>
  <c r="I5" i="1"/>
  <c r="I7" i="1"/>
  <c r="D5" i="1"/>
  <c r="D6" i="1"/>
  <c r="I6" i="1"/>
  <c r="D7" i="1"/>
  <c r="D8" i="1"/>
  <c r="I8" i="1"/>
  <c r="D9" i="1"/>
  <c r="I9" i="1"/>
  <c r="D10" i="1"/>
  <c r="I10" i="1"/>
  <c r="D11" i="1"/>
  <c r="I11" i="1"/>
  <c r="D12" i="1"/>
  <c r="I12" i="1"/>
  <c r="D13" i="1"/>
  <c r="I13" i="1"/>
  <c r="D27" i="1"/>
  <c r="D28" i="1"/>
  <c r="D29" i="1"/>
  <c r="D30" i="1"/>
  <c r="D31" i="1"/>
  <c r="D32" i="1"/>
  <c r="D33" i="1"/>
  <c r="D34" i="1"/>
  <c r="D35" i="1"/>
  <c r="I35" i="1"/>
  <c r="D36" i="1"/>
  <c r="I36" i="1"/>
  <c r="D37" i="1"/>
  <c r="I37" i="1"/>
  <c r="D38" i="1"/>
  <c r="I38" i="1"/>
  <c r="D39" i="1"/>
  <c r="I39" i="1"/>
  <c r="D40" i="1"/>
  <c r="I40" i="1"/>
  <c r="I41" i="1" l="1"/>
  <c r="G15" i="5" l="1"/>
  <c r="H15" i="5" s="1"/>
  <c r="G16" i="5"/>
  <c r="H16" i="5" s="1"/>
  <c r="G17" i="5"/>
  <c r="H17" i="5" s="1"/>
  <c r="G18" i="5"/>
  <c r="H18" i="5" s="1"/>
  <c r="G19" i="5"/>
  <c r="H19" i="5" s="1"/>
  <c r="G20" i="5"/>
  <c r="H20" i="5" s="1"/>
  <c r="G21" i="5"/>
  <c r="H21" i="5" s="1"/>
  <c r="G22" i="5"/>
  <c r="H22" i="5" s="1"/>
  <c r="G23" i="5"/>
  <c r="H23" i="5" s="1"/>
  <c r="G24" i="5"/>
  <c r="H24" i="5" s="1"/>
  <c r="G25" i="5"/>
  <c r="H25" i="5" s="1"/>
  <c r="G26" i="5"/>
  <c r="H26" i="5" s="1"/>
  <c r="G27" i="5"/>
  <c r="H27" i="5" s="1"/>
  <c r="G28" i="5"/>
  <c r="H28" i="5" s="1"/>
  <c r="G29" i="5"/>
  <c r="H29" i="5" s="1"/>
  <c r="G30" i="5"/>
  <c r="H30" i="5" s="1"/>
  <c r="G31" i="5"/>
  <c r="H31" i="5" s="1"/>
  <c r="G32" i="5"/>
  <c r="H32" i="5" s="1"/>
  <c r="G33" i="5"/>
  <c r="H33" i="5" s="1"/>
  <c r="G34" i="5"/>
  <c r="H34" i="5" s="1"/>
  <c r="G35" i="5"/>
  <c r="H35" i="5" s="1"/>
  <c r="G36" i="5"/>
  <c r="H36" i="5" s="1"/>
  <c r="G37" i="5"/>
  <c r="H37" i="5" s="1"/>
  <c r="G38" i="5"/>
  <c r="H38" i="5" s="1"/>
  <c r="G39" i="5"/>
  <c r="H39" i="5" s="1"/>
  <c r="G40" i="5"/>
  <c r="H40" i="5" s="1"/>
  <c r="G41" i="5"/>
  <c r="H41" i="5" s="1"/>
  <c r="G42" i="5"/>
  <c r="H42" i="5" s="1"/>
  <c r="G43" i="5"/>
  <c r="H43" i="5" s="1"/>
  <c r="G44" i="5"/>
  <c r="H44" i="5" s="1"/>
  <c r="G45" i="5"/>
  <c r="H45" i="5" s="1"/>
  <c r="G46" i="5"/>
  <c r="H46" i="5" s="1"/>
  <c r="G47" i="5"/>
  <c r="H47" i="5" s="1"/>
  <c r="G48" i="5"/>
  <c r="H48" i="5" s="1"/>
  <c r="G49" i="5"/>
  <c r="H49" i="5" s="1"/>
  <c r="G50" i="5"/>
  <c r="H50" i="5" s="1"/>
  <c r="G51" i="5"/>
  <c r="H51" i="5" s="1"/>
  <c r="G52" i="5"/>
  <c r="H52" i="5" s="1"/>
  <c r="G53" i="5"/>
  <c r="H53" i="5" s="1"/>
  <c r="G54" i="5"/>
  <c r="H54" i="5" s="1"/>
  <c r="G55" i="5"/>
  <c r="H55" i="5" s="1"/>
  <c r="G56" i="5"/>
  <c r="H56" i="5" s="1"/>
  <c r="G57" i="5"/>
  <c r="H57" i="5" s="1"/>
  <c r="G58" i="5"/>
  <c r="H58" i="5" s="1"/>
  <c r="G59" i="5"/>
  <c r="H59" i="5" s="1"/>
  <c r="G60" i="5"/>
  <c r="H60" i="5" s="1"/>
  <c r="G61" i="5"/>
  <c r="H61" i="5" s="1"/>
  <c r="G62" i="5"/>
  <c r="H62" i="5" s="1"/>
  <c r="G63" i="5"/>
  <c r="H63" i="5" s="1"/>
  <c r="G64" i="5"/>
  <c r="H64" i="5" s="1"/>
  <c r="G65" i="5"/>
  <c r="H65" i="5" s="1"/>
  <c r="G66" i="5"/>
  <c r="H66" i="5" s="1"/>
  <c r="G67" i="5"/>
  <c r="H67" i="5" s="1"/>
  <c r="G68" i="5"/>
  <c r="H68" i="5" s="1"/>
  <c r="G69" i="5"/>
  <c r="H69" i="5" s="1"/>
  <c r="G70" i="5"/>
  <c r="H70" i="5" s="1"/>
  <c r="G71" i="5"/>
  <c r="H71" i="5" s="1"/>
  <c r="G72" i="5"/>
  <c r="H72" i="5" s="1"/>
  <c r="G73" i="5"/>
  <c r="H73" i="5" s="1"/>
  <c r="G74" i="5"/>
  <c r="H74" i="5" s="1"/>
  <c r="G75" i="5"/>
  <c r="H75" i="5" s="1"/>
  <c r="G76" i="5"/>
  <c r="H76" i="5" s="1"/>
  <c r="G77" i="5"/>
  <c r="H77" i="5" s="1"/>
  <c r="G78" i="5"/>
  <c r="H78" i="5" s="1"/>
  <c r="G79" i="5"/>
  <c r="H79" i="5" s="1"/>
  <c r="G80" i="5"/>
  <c r="H80" i="5" s="1"/>
  <c r="G81" i="5"/>
  <c r="H81" i="5" s="1"/>
  <c r="G82" i="5"/>
  <c r="H82" i="5" s="1"/>
  <c r="G83" i="5"/>
  <c r="H83" i="5" s="1"/>
  <c r="G84" i="5"/>
  <c r="H84" i="5" s="1"/>
  <c r="G85" i="5"/>
  <c r="H85" i="5" s="1"/>
  <c r="G86" i="5"/>
  <c r="H86" i="5" s="1"/>
  <c r="G87" i="5"/>
  <c r="H87" i="5" s="1"/>
  <c r="G88" i="5"/>
  <c r="H88" i="5" s="1"/>
  <c r="G89" i="5"/>
  <c r="H89" i="5" s="1"/>
  <c r="G90" i="5"/>
  <c r="H90" i="5" s="1"/>
  <c r="G91" i="5"/>
  <c r="H91" i="5" s="1"/>
  <c r="G92" i="5"/>
  <c r="H92" i="5" s="1"/>
  <c r="G93" i="5"/>
  <c r="H93" i="5" s="1"/>
  <c r="G94" i="5"/>
  <c r="H94" i="5" s="1"/>
  <c r="G95" i="5"/>
  <c r="H95" i="5" s="1"/>
  <c r="G96" i="5"/>
  <c r="H96" i="5" s="1"/>
  <c r="G97" i="5"/>
  <c r="H97" i="5" s="1"/>
  <c r="G98" i="5"/>
  <c r="H98" i="5" s="1"/>
  <c r="G99" i="5"/>
  <c r="H99" i="5" s="1"/>
  <c r="G100" i="5"/>
  <c r="H100" i="5" s="1"/>
  <c r="G14" i="5"/>
  <c r="H14" i="5" s="1"/>
  <c r="G6" i="5"/>
  <c r="H6" i="5" s="1"/>
  <c r="G7" i="5"/>
  <c r="H7" i="5" s="1"/>
  <c r="G8" i="5"/>
  <c r="H8" i="5" s="1"/>
  <c r="G9" i="5"/>
  <c r="H9" i="5" s="1"/>
  <c r="G10" i="5"/>
  <c r="H10" i="5" s="1"/>
  <c r="G11" i="5"/>
  <c r="H11" i="5" s="1"/>
  <c r="G12" i="5"/>
  <c r="H12" i="5" s="1"/>
  <c r="G13" i="5"/>
  <c r="H13" i="5" s="1"/>
  <c r="G5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4" i="5" l="1"/>
  <c r="F15" i="5"/>
  <c r="F16" i="5"/>
  <c r="F17" i="5"/>
  <c r="F18" i="5"/>
  <c r="F19" i="5"/>
  <c r="F20" i="5"/>
  <c r="F21" i="5"/>
  <c r="F22" i="5"/>
  <c r="F23" i="5"/>
  <c r="F6" i="5"/>
  <c r="F7" i="5"/>
  <c r="F8" i="5"/>
  <c r="F9" i="5"/>
  <c r="F10" i="5"/>
  <c r="F11" i="5"/>
  <c r="F12" i="5"/>
  <c r="F13" i="5"/>
  <c r="F5" i="5"/>
  <c r="H5" i="5"/>
  <c r="C3" i="5"/>
  <c r="B4" i="2" l="1"/>
  <c r="B7" i="2" l="1"/>
  <c r="B2" i="2"/>
  <c r="B1" i="2"/>
  <c r="B9" i="2" l="1"/>
  <c r="B8" i="2"/>
  <c r="B5" i="2"/>
</calcChain>
</file>

<file path=xl/sharedStrings.xml><?xml version="1.0" encoding="utf-8"?>
<sst xmlns="http://schemas.openxmlformats.org/spreadsheetml/2006/main" count="79" uniqueCount="76">
  <si>
    <t>Teenuse kood</t>
  </si>
  <si>
    <t>Teenuse nimetus</t>
  </si>
  <si>
    <t>Teenuse hind kokku</t>
  </si>
  <si>
    <t>Teenuse osutamise ajavahemik</t>
  </si>
  <si>
    <t>Algus</t>
  </si>
  <si>
    <t>Lõpp</t>
  </si>
  <si>
    <t>Teenuse tunni / päeva hind</t>
  </si>
  <si>
    <t>Registrikood</t>
  </si>
  <si>
    <t>Aruande koostaja nimi:</t>
  </si>
  <si>
    <t>E-mail:</t>
  </si>
  <si>
    <t>Telefon</t>
  </si>
  <si>
    <t>Allkirjastatud digitaalselt</t>
  </si>
  <si>
    <t>Summa kokku</t>
  </si>
  <si>
    <t>allkirjastatud</t>
  </si>
  <si>
    <t>Teenuseosutaja</t>
  </si>
  <si>
    <t>Teenuseosutaja:</t>
  </si>
  <si>
    <t>Registrikood:</t>
  </si>
  <si>
    <t>KOMMENTAAR</t>
  </si>
  <si>
    <t>Teenuse maht tundides/
ööpäevades</t>
  </si>
  <si>
    <t>Isikukood</t>
  </si>
  <si>
    <t>Staatus</t>
  </si>
  <si>
    <t>HT0001</t>
  </si>
  <si>
    <t>1. TK</t>
  </si>
  <si>
    <t>Laps</t>
  </si>
  <si>
    <t>Teenus</t>
  </si>
  <si>
    <t>Kood</t>
  </si>
  <si>
    <t>Valmisolek - tervisekontroll saabumisel</t>
  </si>
  <si>
    <t>Valmisolek - hädavajalikud riided, jalanõud, hügieenivahendid, toidupakk jms</t>
  </si>
  <si>
    <t>Jooksev kulu - rahaline toetus</t>
  </si>
  <si>
    <t>Jooksev kulu - tervishoiuteenus</t>
  </si>
  <si>
    <t>Jooksev kulu - ravimid</t>
  </si>
  <si>
    <t>Jooksev kulu - sõidukulude hüvitamine</t>
  </si>
  <si>
    <t>KOV kolimise kulu</t>
  </si>
  <si>
    <t>Periood:</t>
  </si>
  <si>
    <t>Eesnimi</t>
  </si>
  <si>
    <t>Perekonnanimi</t>
  </si>
  <si>
    <t>Sugu</t>
  </si>
  <si>
    <t>Sünniaeg</t>
  </si>
  <si>
    <t>Vanus</t>
  </si>
  <si>
    <t>Päritoluriik</t>
  </si>
  <si>
    <t>Teenusele saabus</t>
  </si>
  <si>
    <t>Teenuselt lahkus</t>
  </si>
  <si>
    <t>Teenusel kokku (päevi)</t>
  </si>
  <si>
    <t>Töötukassas registreerimine (pp.kk.aa)</t>
  </si>
  <si>
    <t>Staatus*</t>
  </si>
  <si>
    <t>Tegevuskava koostatud (pp.kk.aa)</t>
  </si>
  <si>
    <t>Kommentaar</t>
  </si>
  <si>
    <t>Registreerimise nr</t>
  </si>
  <si>
    <t>Staatus leibkonnas</t>
  </si>
  <si>
    <t>- arvutatud</t>
  </si>
  <si>
    <t>- valideeritav</t>
  </si>
  <si>
    <t>KOKKU TEENUSTE SUMMA</t>
  </si>
  <si>
    <t>2. TK</t>
  </si>
  <si>
    <t>Kliente kokku</t>
  </si>
  <si>
    <t>LISA 2: Majutuskeskuse teenuse aruanne</t>
  </si>
  <si>
    <t>Kaitse saamise kuupäev</t>
  </si>
  <si>
    <t>Õigustatud viibima kuni (kaitse +4 kuud)</t>
  </si>
  <si>
    <t>Teenusel viibimine peale kaitse saamist (päevi)</t>
  </si>
  <si>
    <t>Vastuvõtu erivajadus</t>
  </si>
  <si>
    <t>Alaealine</t>
  </si>
  <si>
    <t>Saatjata alaealine</t>
  </si>
  <si>
    <t>Puudega inimene</t>
  </si>
  <si>
    <t>Eakas inimene</t>
  </si>
  <si>
    <t>Rase</t>
  </si>
  <si>
    <t>Alaealise lapsega üksikvanem</t>
  </si>
  <si>
    <t>Inimkaubanduse ohver</t>
  </si>
  <si>
    <t>Raske haigusega isik</t>
  </si>
  <si>
    <t>Psüühika- või käitumishäirega isik</t>
  </si>
  <si>
    <t>Piinamise ohver</t>
  </si>
  <si>
    <t>Vägistamise ohver</t>
  </si>
  <si>
    <t>Psühholoogilise vägivalla ohver</t>
  </si>
  <si>
    <t>Füüsilise vägivalla ohver</t>
  </si>
  <si>
    <t>Seksuaalse vägivalla ohver</t>
  </si>
  <si>
    <t>Seksuaalse sättumuse tõttu vähemusgruppi kuuluv isik</t>
  </si>
  <si>
    <t>Soolise kuuluvuse tõttu vähemusgruppi kuuluv isik</t>
  </si>
  <si>
    <t>Muu vastuvõtu erivajadus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</si>
</sst>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 tint="-4.9989318521683403E-2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charset val="1"/>
    </font>
    <font>
      <sz val="11"/>
      <color theme="0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CC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5" xfId="0" applyFont="1" applyFill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vertical="center"/>
    </xf>
    <xf numFmtId="164" fontId="3" fillId="0" borderId="0" xfId="0" applyNumberFormat="1" applyFont="1"/>
    <xf numFmtId="0" fontId="2" fillId="0" borderId="8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  <xf numFmtId="0" fontId="2" fillId="0" borderId="14" xfId="0" applyFont="1" applyFill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1" xfId="0" applyBorder="1"/>
    <xf numFmtId="1" fontId="2" fillId="0" borderId="1" xfId="0" applyNumberFormat="1" applyFont="1" applyFill="1" applyBorder="1" applyAlignment="1"/>
    <xf numFmtId="1" fontId="2" fillId="0" borderId="3" xfId="0" applyNumberFormat="1" applyFont="1" applyFill="1" applyBorder="1" applyAlignment="1"/>
    <xf numFmtId="1" fontId="3" fillId="0" borderId="0" xfId="0" applyNumberFormat="1" applyFont="1"/>
    <xf numFmtId="0" fontId="8" fillId="0" borderId="0" xfId="0" applyFont="1"/>
    <xf numFmtId="0" fontId="2" fillId="0" borderId="0" xfId="0" applyFont="1"/>
    <xf numFmtId="0" fontId="3" fillId="0" borderId="6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3" fontId="0" fillId="6" borderId="1" xfId="0" applyNumberForma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49" fontId="0" fillId="0" borderId="0" xfId="0" applyNumberFormat="1" applyAlignment="1">
      <alignment horizontal="left"/>
    </xf>
    <xf numFmtId="0" fontId="1" fillId="0" borderId="0" xfId="0" applyFont="1"/>
    <xf numFmtId="14" fontId="1" fillId="5" borderId="0" xfId="0" applyNumberFormat="1" applyFont="1" applyFill="1"/>
    <xf numFmtId="14" fontId="1" fillId="0" borderId="0" xfId="0" applyNumberFormat="1" applyFont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1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vertical="center" wrapText="1"/>
    </xf>
    <xf numFmtId="1" fontId="3" fillId="0" borderId="6" xfId="0" applyNumberFormat="1" applyFont="1" applyFill="1" applyBorder="1" applyAlignment="1">
      <alignment horizontal="right"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9" fontId="0" fillId="0" borderId="6" xfId="0" applyNumberFormat="1" applyFill="1" applyBorder="1"/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9" fontId="0" fillId="0" borderId="1" xfId="0" applyNumberFormat="1" applyFill="1" applyBorder="1"/>
    <xf numFmtId="164" fontId="3" fillId="0" borderId="1" xfId="0" applyNumberFormat="1" applyFont="1" applyFill="1" applyBorder="1"/>
    <xf numFmtId="1" fontId="3" fillId="0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164" fontId="3" fillId="0" borderId="3" xfId="0" applyNumberFormat="1" applyFont="1" applyFill="1" applyBorder="1"/>
    <xf numFmtId="1" fontId="3" fillId="0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/>
    <xf numFmtId="0" fontId="3" fillId="0" borderId="1" xfId="0" applyFont="1" applyFill="1" applyBorder="1"/>
    <xf numFmtId="49" fontId="0" fillId="0" borderId="3" xfId="0" applyNumberFormat="1" applyFill="1" applyBorder="1"/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0" borderId="4" xfId="0" applyNumberFormat="1" applyFont="1" applyFill="1" applyBorder="1" applyAlignment="1">
      <alignment horizontal="right"/>
    </xf>
    <xf numFmtId="0" fontId="1" fillId="0" borderId="0" xfId="0" applyFont="1" applyAlignment="1">
      <alignment horizontal="right" vertical="center"/>
    </xf>
    <xf numFmtId="44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9" fillId="0" borderId="0" xfId="0" applyFont="1" applyAlignment="1">
      <alignment horizontal="left"/>
    </xf>
    <xf numFmtId="0" fontId="3" fillId="0" borderId="17" xfId="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/>
    </xf>
    <xf numFmtId="49" fontId="3" fillId="0" borderId="5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9" fontId="4" fillId="0" borderId="13" xfId="0" applyNumberFormat="1" applyFont="1" applyFill="1" applyBorder="1" applyAlignment="1">
      <alignment horizontal="left"/>
    </xf>
    <xf numFmtId="1" fontId="2" fillId="2" borderId="18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1" fillId="0" borderId="0" xfId="0" applyFont="1" applyAlignment="1"/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1">
    <cellStyle name="Normaallaad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Y100"/>
  <sheetViews>
    <sheetView zoomScaleNormal="100" workbookViewId="0">
      <selection activeCell="T4" sqref="T4"/>
    </sheetView>
  </sheetViews>
  <sheetFormatPr defaultRowHeight="15" x14ac:dyDescent="0.25"/>
  <cols>
    <col min="1" max="1" width="11.140625" customWidth="1"/>
    <col min="2" max="2" width="13.42578125" customWidth="1"/>
    <col min="3" max="3" width="13.42578125" style="29" customWidth="1"/>
    <col min="4" max="4" width="13.42578125" customWidth="1"/>
    <col min="5" max="5" width="15.42578125" customWidth="1"/>
    <col min="6" max="6" width="9.42578125" style="29" customWidth="1"/>
    <col min="7" max="7" width="12.5703125" style="28" bestFit="1" customWidth="1"/>
    <col min="8" max="8" width="10.42578125" style="29" bestFit="1" customWidth="1"/>
    <col min="9" max="9" width="14.85546875" bestFit="1" customWidth="1"/>
    <col min="10" max="11" width="14.85546875" customWidth="1"/>
    <col min="12" max="12" width="14.85546875" style="29" customWidth="1"/>
    <col min="13" max="13" width="22.5703125" style="29" bestFit="1" customWidth="1"/>
    <col min="14" max="14" width="22.85546875" style="29" bestFit="1" customWidth="1"/>
    <col min="15" max="15" width="17.7109375" style="101" bestFit="1" customWidth="1"/>
    <col min="16" max="16" width="17" bestFit="1" customWidth="1"/>
    <col min="17" max="17" width="29.42578125" bestFit="1" customWidth="1"/>
    <col min="18" max="18" width="16.85546875" style="26" bestFit="1" customWidth="1"/>
    <col min="19" max="19" width="17.140625" style="26" bestFit="1" customWidth="1"/>
    <col min="20" max="20" width="29.42578125" customWidth="1"/>
    <col min="25" max="25" width="14.42578125" style="103" hidden="1" customWidth="1"/>
  </cols>
  <sheetData>
    <row r="1" spans="1:25" ht="15.75" x14ac:dyDescent="0.25">
      <c r="A1" s="78" t="s">
        <v>54</v>
      </c>
      <c r="B1" s="78"/>
      <c r="C1" s="78"/>
      <c r="D1" s="78"/>
      <c r="F1" s="34"/>
      <c r="G1" s="35" t="s">
        <v>49</v>
      </c>
    </row>
    <row r="2" spans="1:25" x14ac:dyDescent="0.25">
      <c r="F2" s="33"/>
      <c r="G2" s="35" t="s">
        <v>50</v>
      </c>
    </row>
    <row r="3" spans="1:25" x14ac:dyDescent="0.25">
      <c r="A3" s="36" t="s">
        <v>33</v>
      </c>
      <c r="B3" s="37">
        <v>46174</v>
      </c>
      <c r="C3" s="38">
        <f>EOMONTH(B3,0)</f>
        <v>46203</v>
      </c>
    </row>
    <row r="4" spans="1:25" s="23" customFormat="1" ht="45.75" customHeight="1" x14ac:dyDescent="0.25">
      <c r="A4" s="24" t="s">
        <v>47</v>
      </c>
      <c r="B4" s="24" t="s">
        <v>19</v>
      </c>
      <c r="C4" s="24" t="s">
        <v>48</v>
      </c>
      <c r="D4" s="24" t="s">
        <v>34</v>
      </c>
      <c r="E4" s="24" t="s">
        <v>35</v>
      </c>
      <c r="F4" s="22" t="s">
        <v>36</v>
      </c>
      <c r="G4" s="22" t="s">
        <v>37</v>
      </c>
      <c r="H4" s="22" t="s">
        <v>38</v>
      </c>
      <c r="I4" s="39" t="s">
        <v>39</v>
      </c>
      <c r="J4" s="25" t="s">
        <v>40</v>
      </c>
      <c r="K4" s="25" t="s">
        <v>41</v>
      </c>
      <c r="L4" s="75" t="s">
        <v>55</v>
      </c>
      <c r="M4" s="76" t="s">
        <v>56</v>
      </c>
      <c r="N4" s="76" t="s">
        <v>57</v>
      </c>
      <c r="O4" s="32" t="s">
        <v>42</v>
      </c>
      <c r="P4" s="39" t="s">
        <v>44</v>
      </c>
      <c r="Q4" s="39" t="s">
        <v>58</v>
      </c>
      <c r="R4" s="25" t="s">
        <v>45</v>
      </c>
      <c r="S4" s="25" t="s">
        <v>43</v>
      </c>
      <c r="T4" s="24" t="s">
        <v>46</v>
      </c>
      <c r="Y4" s="103" t="s">
        <v>59</v>
      </c>
    </row>
    <row r="5" spans="1:25" x14ac:dyDescent="0.25">
      <c r="A5" s="15" t="s">
        <v>21</v>
      </c>
      <c r="B5" s="15">
        <v>37707270295</v>
      </c>
      <c r="C5" s="30" t="s">
        <v>22</v>
      </c>
      <c r="D5" s="15"/>
      <c r="E5" s="15"/>
      <c r="F5" s="30" t="str">
        <f>IF(OR(LEFT(B5,1)="3",LEFT(B5,1)="5"),"Mees",IF(OR(LEFT(B5,1)="4",LEFT(B5,1)="6"),"Naine",""))</f>
        <v>Mees</v>
      </c>
      <c r="G5" s="27">
        <f>IFERROR(DATE(MID(B5,2,2),MID(B5,4,2),MID(B5,6,2)),"")</f>
        <v>28333</v>
      </c>
      <c r="H5" s="31">
        <f>IF(G5="","",DATEDIF(G5,$B$3,"Y"))</f>
        <v>48</v>
      </c>
      <c r="I5" s="15"/>
      <c r="J5" s="77">
        <v>45787</v>
      </c>
      <c r="K5" s="77">
        <v>46085</v>
      </c>
      <c r="L5" s="100">
        <v>46023</v>
      </c>
      <c r="M5" s="100">
        <f>IF(L5="","",EDATE(L5,4))</f>
        <v>46143</v>
      </c>
      <c r="N5" s="31">
        <f>IF(OR(K5="",L5=""),"",MAX(0,K5-L5))</f>
        <v>62</v>
      </c>
      <c r="O5" s="102">
        <f>IF(OR(J5="",K5=""),"",K5-J5)</f>
        <v>298</v>
      </c>
      <c r="P5" s="15"/>
      <c r="Q5" s="15"/>
      <c r="R5" s="27"/>
      <c r="S5" s="27"/>
      <c r="T5" s="15"/>
      <c r="Y5" s="103" t="s">
        <v>60</v>
      </c>
    </row>
    <row r="6" spans="1:25" x14ac:dyDescent="0.25">
      <c r="A6" s="15"/>
      <c r="B6" s="15"/>
      <c r="C6" s="30"/>
      <c r="D6" s="15"/>
      <c r="E6" s="15"/>
      <c r="F6" s="30" t="str">
        <f t="shared" ref="F6:F23" si="0">IF(OR(LEFT(B6,1)="3",LEFT(B6,1)="5"),"Mees",IF(OR(LEFT(B6,1)="4",LEFT(B6,1)="6"),"Naine",""))</f>
        <v/>
      </c>
      <c r="G6" s="27" t="str">
        <f t="shared" ref="G6:G13" si="1">IFERROR(DATE(MID(B6,2,2),MID(B6,4,2),MID(B6,6,2)),"")</f>
        <v/>
      </c>
      <c r="H6" s="31" t="str">
        <f t="shared" ref="H6:H69" si="2">IF(G6="","",DATEDIF(G6,$B$3,"Y"))</f>
        <v/>
      </c>
      <c r="I6" s="15"/>
      <c r="J6" s="15"/>
      <c r="K6" s="15"/>
      <c r="L6" s="30"/>
      <c r="M6" s="100" t="str">
        <f t="shared" ref="M6:M69" si="3">IF(L6="","",EDATE(L6,4))</f>
        <v/>
      </c>
      <c r="N6" s="100"/>
      <c r="O6" s="102" t="str">
        <f t="shared" ref="O6:O69" si="4">IF(OR(J6="",K6=""),"",K6-J6)</f>
        <v/>
      </c>
      <c r="P6" s="15"/>
      <c r="Q6" s="15"/>
      <c r="R6" s="27"/>
      <c r="S6" s="27"/>
      <c r="T6" s="15"/>
      <c r="Y6" s="103" t="s">
        <v>61</v>
      </c>
    </row>
    <row r="7" spans="1:25" x14ac:dyDescent="0.25">
      <c r="A7" s="15"/>
      <c r="B7" s="15"/>
      <c r="C7" s="30"/>
      <c r="D7" s="15"/>
      <c r="E7" s="15"/>
      <c r="F7" s="30" t="str">
        <f t="shared" si="0"/>
        <v/>
      </c>
      <c r="G7" s="27" t="str">
        <f t="shared" si="1"/>
        <v/>
      </c>
      <c r="H7" s="31" t="str">
        <f t="shared" si="2"/>
        <v/>
      </c>
      <c r="I7" s="15"/>
      <c r="J7" s="15"/>
      <c r="K7" s="15"/>
      <c r="L7" s="30"/>
      <c r="M7" s="100" t="str">
        <f t="shared" si="3"/>
        <v/>
      </c>
      <c r="N7" s="100"/>
      <c r="O7" s="102" t="str">
        <f t="shared" si="4"/>
        <v/>
      </c>
      <c r="P7" s="15"/>
      <c r="Q7" s="15"/>
      <c r="R7" s="27"/>
      <c r="S7" s="27"/>
      <c r="T7" s="15"/>
      <c r="Y7" s="103" t="s">
        <v>62</v>
      </c>
    </row>
    <row r="8" spans="1:25" x14ac:dyDescent="0.25">
      <c r="A8" s="15"/>
      <c r="B8" s="15"/>
      <c r="C8" s="30"/>
      <c r="D8" s="15"/>
      <c r="E8" s="15"/>
      <c r="F8" s="30" t="str">
        <f t="shared" si="0"/>
        <v/>
      </c>
      <c r="G8" s="27" t="str">
        <f t="shared" si="1"/>
        <v/>
      </c>
      <c r="H8" s="31" t="str">
        <f t="shared" si="2"/>
        <v/>
      </c>
      <c r="I8" s="15"/>
      <c r="J8" s="15"/>
      <c r="K8" s="15"/>
      <c r="L8" s="30"/>
      <c r="M8" s="100" t="str">
        <f t="shared" si="3"/>
        <v/>
      </c>
      <c r="N8" s="100"/>
      <c r="O8" s="102" t="str">
        <f t="shared" si="4"/>
        <v/>
      </c>
      <c r="P8" s="15"/>
      <c r="Q8" s="15"/>
      <c r="R8" s="27"/>
      <c r="S8" s="27"/>
      <c r="T8" s="15"/>
      <c r="Y8" s="103" t="s">
        <v>63</v>
      </c>
    </row>
    <row r="9" spans="1:25" x14ac:dyDescent="0.25">
      <c r="A9" s="15"/>
      <c r="B9" s="15"/>
      <c r="C9" s="30"/>
      <c r="D9" s="15"/>
      <c r="E9" s="15"/>
      <c r="F9" s="30" t="str">
        <f t="shared" si="0"/>
        <v/>
      </c>
      <c r="G9" s="27" t="str">
        <f t="shared" si="1"/>
        <v/>
      </c>
      <c r="H9" s="31" t="str">
        <f t="shared" si="2"/>
        <v/>
      </c>
      <c r="I9" s="15"/>
      <c r="J9" s="15"/>
      <c r="K9" s="15"/>
      <c r="L9" s="30"/>
      <c r="M9" s="100" t="str">
        <f t="shared" si="3"/>
        <v/>
      </c>
      <c r="N9" s="100"/>
      <c r="O9" s="102" t="str">
        <f t="shared" si="4"/>
        <v/>
      </c>
      <c r="P9" s="15"/>
      <c r="Q9" s="15"/>
      <c r="R9" s="27"/>
      <c r="S9" s="27"/>
      <c r="T9" s="15"/>
      <c r="Y9" s="103" t="s">
        <v>64</v>
      </c>
    </row>
    <row r="10" spans="1:25" x14ac:dyDescent="0.25">
      <c r="A10" s="15"/>
      <c r="B10" s="15"/>
      <c r="C10" s="30"/>
      <c r="D10" s="15"/>
      <c r="E10" s="15"/>
      <c r="F10" s="30" t="str">
        <f t="shared" si="0"/>
        <v/>
      </c>
      <c r="G10" s="27" t="str">
        <f t="shared" si="1"/>
        <v/>
      </c>
      <c r="H10" s="31" t="str">
        <f t="shared" si="2"/>
        <v/>
      </c>
      <c r="I10" s="15"/>
      <c r="J10" s="15"/>
      <c r="K10" s="15"/>
      <c r="L10" s="30"/>
      <c r="M10" s="100" t="str">
        <f t="shared" si="3"/>
        <v/>
      </c>
      <c r="N10" s="100"/>
      <c r="O10" s="102" t="str">
        <f t="shared" si="4"/>
        <v/>
      </c>
      <c r="P10" s="15"/>
      <c r="Q10" s="15"/>
      <c r="R10" s="27"/>
      <c r="S10" s="27"/>
      <c r="T10" s="15"/>
      <c r="Y10" s="103" t="s">
        <v>65</v>
      </c>
    </row>
    <row r="11" spans="1:25" x14ac:dyDescent="0.25">
      <c r="A11" s="15"/>
      <c r="B11" s="15"/>
      <c r="C11" s="30"/>
      <c r="D11" s="15"/>
      <c r="E11" s="15"/>
      <c r="F11" s="30" t="str">
        <f t="shared" si="0"/>
        <v/>
      </c>
      <c r="G11" s="27" t="str">
        <f t="shared" si="1"/>
        <v/>
      </c>
      <c r="H11" s="31" t="str">
        <f t="shared" si="2"/>
        <v/>
      </c>
      <c r="I11" s="15"/>
      <c r="J11" s="15"/>
      <c r="K11" s="15"/>
      <c r="L11" s="30"/>
      <c r="M11" s="100" t="str">
        <f t="shared" si="3"/>
        <v/>
      </c>
      <c r="N11" s="100"/>
      <c r="O11" s="102" t="str">
        <f t="shared" si="4"/>
        <v/>
      </c>
      <c r="P11" s="15"/>
      <c r="Q11" s="15"/>
      <c r="R11" s="27"/>
      <c r="S11" s="27"/>
      <c r="T11" s="15"/>
      <c r="Y11" s="103" t="s">
        <v>66</v>
      </c>
    </row>
    <row r="12" spans="1:25" x14ac:dyDescent="0.25">
      <c r="A12" s="15"/>
      <c r="B12" s="15"/>
      <c r="C12" s="30"/>
      <c r="D12" s="15"/>
      <c r="E12" s="15"/>
      <c r="F12" s="30" t="str">
        <f t="shared" si="0"/>
        <v/>
      </c>
      <c r="G12" s="27" t="str">
        <f t="shared" si="1"/>
        <v/>
      </c>
      <c r="H12" s="31" t="str">
        <f t="shared" si="2"/>
        <v/>
      </c>
      <c r="I12" s="15"/>
      <c r="J12" s="15"/>
      <c r="K12" s="15"/>
      <c r="L12" s="30"/>
      <c r="M12" s="100" t="str">
        <f t="shared" si="3"/>
        <v/>
      </c>
      <c r="N12" s="100"/>
      <c r="O12" s="102" t="str">
        <f t="shared" si="4"/>
        <v/>
      </c>
      <c r="P12" s="15"/>
      <c r="Q12" s="15"/>
      <c r="R12" s="27"/>
      <c r="S12" s="27"/>
      <c r="T12" s="15"/>
      <c r="Y12" s="103" t="s">
        <v>67</v>
      </c>
    </row>
    <row r="13" spans="1:25" x14ac:dyDescent="0.25">
      <c r="A13" s="15"/>
      <c r="B13" s="15"/>
      <c r="C13" s="30"/>
      <c r="D13" s="15"/>
      <c r="E13" s="15"/>
      <c r="F13" s="30" t="str">
        <f t="shared" si="0"/>
        <v/>
      </c>
      <c r="G13" s="27" t="str">
        <f t="shared" si="1"/>
        <v/>
      </c>
      <c r="H13" s="31" t="str">
        <f t="shared" si="2"/>
        <v/>
      </c>
      <c r="I13" s="15"/>
      <c r="J13" s="15"/>
      <c r="K13" s="15"/>
      <c r="L13" s="30"/>
      <c r="M13" s="100" t="str">
        <f t="shared" si="3"/>
        <v/>
      </c>
      <c r="N13" s="100"/>
      <c r="O13" s="102" t="str">
        <f t="shared" si="4"/>
        <v/>
      </c>
      <c r="P13" s="15"/>
      <c r="Q13" s="15"/>
      <c r="R13" s="27"/>
      <c r="S13" s="27"/>
      <c r="T13" s="15"/>
      <c r="Y13" s="103" t="s">
        <v>68</v>
      </c>
    </row>
    <row r="14" spans="1:25" x14ac:dyDescent="0.25">
      <c r="A14" s="15"/>
      <c r="B14" s="15"/>
      <c r="C14" s="30"/>
      <c r="D14" s="15"/>
      <c r="E14" s="15"/>
      <c r="F14" s="30" t="str">
        <f t="shared" si="0"/>
        <v/>
      </c>
      <c r="G14" s="27" t="str">
        <f t="shared" ref="G14:G77" si="5">IFERROR(DATE(MID(B14,2,2),MID(B14,4,2),MID(B14,6,2)),"")</f>
        <v/>
      </c>
      <c r="H14" s="31" t="str">
        <f t="shared" si="2"/>
        <v/>
      </c>
      <c r="I14" s="15"/>
      <c r="J14" s="15"/>
      <c r="K14" s="15"/>
      <c r="L14" s="30"/>
      <c r="M14" s="100" t="str">
        <f t="shared" si="3"/>
        <v/>
      </c>
      <c r="N14" s="100"/>
      <c r="O14" s="102" t="str">
        <f t="shared" si="4"/>
        <v/>
      </c>
      <c r="P14" s="15"/>
      <c r="Q14" s="15"/>
      <c r="R14" s="27"/>
      <c r="S14" s="27"/>
      <c r="T14" s="15"/>
      <c r="Y14" s="103" t="s">
        <v>69</v>
      </c>
    </row>
    <row r="15" spans="1:25" x14ac:dyDescent="0.25">
      <c r="A15" s="15"/>
      <c r="B15" s="15"/>
      <c r="C15" s="30"/>
      <c r="D15" s="15"/>
      <c r="E15" s="15"/>
      <c r="F15" s="30" t="str">
        <f t="shared" si="0"/>
        <v/>
      </c>
      <c r="G15" s="27" t="str">
        <f t="shared" si="5"/>
        <v/>
      </c>
      <c r="H15" s="31" t="str">
        <f t="shared" si="2"/>
        <v/>
      </c>
      <c r="I15" s="15"/>
      <c r="J15" s="15"/>
      <c r="K15" s="15"/>
      <c r="L15" s="30"/>
      <c r="M15" s="100" t="str">
        <f t="shared" si="3"/>
        <v/>
      </c>
      <c r="N15" s="100"/>
      <c r="O15" s="102" t="str">
        <f t="shared" si="4"/>
        <v/>
      </c>
      <c r="P15" s="15"/>
      <c r="Q15" s="15"/>
      <c r="R15" s="27"/>
      <c r="S15" s="27"/>
      <c r="T15" s="15"/>
      <c r="Y15" s="103" t="s">
        <v>70</v>
      </c>
    </row>
    <row r="16" spans="1:25" x14ac:dyDescent="0.25">
      <c r="A16" s="15"/>
      <c r="B16" s="15"/>
      <c r="C16" s="30"/>
      <c r="D16" s="15"/>
      <c r="E16" s="15"/>
      <c r="F16" s="30" t="str">
        <f t="shared" si="0"/>
        <v/>
      </c>
      <c r="G16" s="27" t="str">
        <f t="shared" si="5"/>
        <v/>
      </c>
      <c r="H16" s="31" t="str">
        <f t="shared" si="2"/>
        <v/>
      </c>
      <c r="I16" s="15"/>
      <c r="J16" s="15"/>
      <c r="K16" s="15"/>
      <c r="L16" s="30"/>
      <c r="M16" s="100" t="str">
        <f t="shared" si="3"/>
        <v/>
      </c>
      <c r="N16" s="100"/>
      <c r="O16" s="102" t="str">
        <f t="shared" si="4"/>
        <v/>
      </c>
      <c r="P16" s="15"/>
      <c r="Q16" s="15"/>
      <c r="R16" s="27"/>
      <c r="S16" s="27"/>
      <c r="T16" s="15"/>
      <c r="Y16" s="103" t="s">
        <v>71</v>
      </c>
    </row>
    <row r="17" spans="1:25" x14ac:dyDescent="0.25">
      <c r="A17" s="15"/>
      <c r="B17" s="15"/>
      <c r="C17" s="30"/>
      <c r="D17" s="15"/>
      <c r="E17" s="15"/>
      <c r="F17" s="30" t="str">
        <f t="shared" si="0"/>
        <v/>
      </c>
      <c r="G17" s="27" t="str">
        <f t="shared" si="5"/>
        <v/>
      </c>
      <c r="H17" s="31" t="str">
        <f t="shared" si="2"/>
        <v/>
      </c>
      <c r="I17" s="15"/>
      <c r="J17" s="15"/>
      <c r="K17" s="15"/>
      <c r="L17" s="30"/>
      <c r="M17" s="100" t="str">
        <f t="shared" si="3"/>
        <v/>
      </c>
      <c r="N17" s="100"/>
      <c r="O17" s="102" t="str">
        <f t="shared" si="4"/>
        <v/>
      </c>
      <c r="P17" s="15"/>
      <c r="Q17" s="15"/>
      <c r="R17" s="27"/>
      <c r="S17" s="27"/>
      <c r="T17" s="15"/>
      <c r="Y17" s="103" t="s">
        <v>72</v>
      </c>
    </row>
    <row r="18" spans="1:25" x14ac:dyDescent="0.25">
      <c r="A18" s="15"/>
      <c r="B18" s="15"/>
      <c r="C18" s="30"/>
      <c r="D18" s="15"/>
      <c r="E18" s="15"/>
      <c r="F18" s="30" t="str">
        <f t="shared" si="0"/>
        <v/>
      </c>
      <c r="G18" s="27" t="str">
        <f t="shared" si="5"/>
        <v/>
      </c>
      <c r="H18" s="31" t="str">
        <f t="shared" si="2"/>
        <v/>
      </c>
      <c r="I18" s="15"/>
      <c r="J18" s="15"/>
      <c r="K18" s="15"/>
      <c r="L18" s="30"/>
      <c r="M18" s="100" t="str">
        <f t="shared" si="3"/>
        <v/>
      </c>
      <c r="N18" s="100"/>
      <c r="O18" s="102" t="str">
        <f t="shared" si="4"/>
        <v/>
      </c>
      <c r="P18" s="15"/>
      <c r="Q18" s="15"/>
      <c r="R18" s="27"/>
      <c r="S18" s="27"/>
      <c r="T18" s="15"/>
      <c r="Y18" s="103" t="s">
        <v>73</v>
      </c>
    </row>
    <row r="19" spans="1:25" x14ac:dyDescent="0.25">
      <c r="A19" s="15"/>
      <c r="B19" s="15"/>
      <c r="C19" s="30"/>
      <c r="D19" s="15"/>
      <c r="E19" s="15"/>
      <c r="F19" s="30" t="str">
        <f t="shared" si="0"/>
        <v/>
      </c>
      <c r="G19" s="27" t="str">
        <f t="shared" si="5"/>
        <v/>
      </c>
      <c r="H19" s="31" t="str">
        <f t="shared" si="2"/>
        <v/>
      </c>
      <c r="I19" s="15"/>
      <c r="J19" s="15"/>
      <c r="K19" s="15"/>
      <c r="L19" s="30"/>
      <c r="M19" s="100" t="str">
        <f t="shared" si="3"/>
        <v/>
      </c>
      <c r="N19" s="100"/>
      <c r="O19" s="102" t="str">
        <f t="shared" si="4"/>
        <v/>
      </c>
      <c r="P19" s="15"/>
      <c r="Q19" s="15"/>
      <c r="R19" s="27"/>
      <c r="S19" s="27"/>
      <c r="T19" s="15"/>
      <c r="Y19" s="103" t="s">
        <v>74</v>
      </c>
    </row>
    <row r="20" spans="1:25" x14ac:dyDescent="0.25">
      <c r="A20" s="15"/>
      <c r="B20" s="15"/>
      <c r="C20" s="30"/>
      <c r="D20" s="15"/>
      <c r="E20" s="15"/>
      <c r="F20" s="30" t="str">
        <f t="shared" si="0"/>
        <v/>
      </c>
      <c r="G20" s="27" t="str">
        <f t="shared" si="5"/>
        <v/>
      </c>
      <c r="H20" s="31" t="str">
        <f t="shared" si="2"/>
        <v/>
      </c>
      <c r="I20" s="15"/>
      <c r="J20" s="15"/>
      <c r="K20" s="15"/>
      <c r="L20" s="30"/>
      <c r="M20" s="100" t="str">
        <f t="shared" si="3"/>
        <v/>
      </c>
      <c r="N20" s="100"/>
      <c r="O20" s="102" t="str">
        <f t="shared" si="4"/>
        <v/>
      </c>
      <c r="P20" s="15"/>
      <c r="Q20" s="15"/>
      <c r="R20" s="27"/>
      <c r="S20" s="27"/>
      <c r="T20" s="15"/>
      <c r="Y20" s="103" t="s">
        <v>75</v>
      </c>
    </row>
    <row r="21" spans="1:25" x14ac:dyDescent="0.25">
      <c r="A21" s="15"/>
      <c r="B21" s="15"/>
      <c r="C21" s="30"/>
      <c r="D21" s="15"/>
      <c r="E21" s="15"/>
      <c r="F21" s="30" t="str">
        <f t="shared" si="0"/>
        <v/>
      </c>
      <c r="G21" s="27" t="str">
        <f t="shared" si="5"/>
        <v/>
      </c>
      <c r="H21" s="31" t="str">
        <f t="shared" si="2"/>
        <v/>
      </c>
      <c r="I21" s="15"/>
      <c r="J21" s="15"/>
      <c r="K21" s="15"/>
      <c r="L21" s="30"/>
      <c r="M21" s="100" t="str">
        <f t="shared" si="3"/>
        <v/>
      </c>
      <c r="N21" s="100"/>
      <c r="O21" s="102" t="str">
        <f t="shared" si="4"/>
        <v/>
      </c>
      <c r="P21" s="15"/>
      <c r="Q21" s="15"/>
      <c r="R21" s="27"/>
      <c r="S21" s="27"/>
      <c r="T21" s="15"/>
    </row>
    <row r="22" spans="1:25" x14ac:dyDescent="0.25">
      <c r="A22" s="15"/>
      <c r="B22" s="15"/>
      <c r="C22" s="30"/>
      <c r="D22" s="15"/>
      <c r="E22" s="15"/>
      <c r="F22" s="30" t="str">
        <f t="shared" si="0"/>
        <v/>
      </c>
      <c r="G22" s="27" t="str">
        <f t="shared" si="5"/>
        <v/>
      </c>
      <c r="H22" s="31" t="str">
        <f t="shared" si="2"/>
        <v/>
      </c>
      <c r="I22" s="15"/>
      <c r="J22" s="15"/>
      <c r="K22" s="15"/>
      <c r="L22" s="30"/>
      <c r="M22" s="100" t="str">
        <f t="shared" si="3"/>
        <v/>
      </c>
      <c r="N22" s="100"/>
      <c r="O22" s="102" t="str">
        <f t="shared" si="4"/>
        <v/>
      </c>
      <c r="P22" s="15"/>
      <c r="Q22" s="15"/>
      <c r="R22" s="27"/>
      <c r="S22" s="27"/>
      <c r="T22" s="15"/>
    </row>
    <row r="23" spans="1:25" x14ac:dyDescent="0.25">
      <c r="A23" s="15"/>
      <c r="B23" s="15"/>
      <c r="C23" s="30"/>
      <c r="D23" s="15"/>
      <c r="E23" s="15"/>
      <c r="F23" s="30" t="str">
        <f t="shared" si="0"/>
        <v/>
      </c>
      <c r="G23" s="27" t="str">
        <f t="shared" si="5"/>
        <v/>
      </c>
      <c r="H23" s="31" t="str">
        <f t="shared" si="2"/>
        <v/>
      </c>
      <c r="I23" s="15"/>
      <c r="J23" s="15"/>
      <c r="K23" s="15"/>
      <c r="L23" s="30"/>
      <c r="M23" s="100" t="str">
        <f t="shared" si="3"/>
        <v/>
      </c>
      <c r="N23" s="100"/>
      <c r="O23" s="102" t="str">
        <f t="shared" si="4"/>
        <v/>
      </c>
      <c r="P23" s="15"/>
      <c r="Q23" s="15"/>
      <c r="R23" s="27"/>
      <c r="S23" s="27"/>
      <c r="T23" s="15"/>
    </row>
    <row r="24" spans="1:25" x14ac:dyDescent="0.25">
      <c r="A24" s="15"/>
      <c r="B24" s="15"/>
      <c r="C24" s="30"/>
      <c r="D24" s="15"/>
      <c r="E24" s="15"/>
      <c r="F24" s="30" t="str">
        <f t="shared" ref="F24:F87" si="6">IF(OR(LEFT(B24,1)="3",LEFT(B24,1)="5"),"Mees",IF(OR(LEFT(B24,1)="4",LEFT(B24,1)="6"),"Naine",""))</f>
        <v/>
      </c>
      <c r="G24" s="27" t="str">
        <f t="shared" si="5"/>
        <v/>
      </c>
      <c r="H24" s="31" t="str">
        <f t="shared" si="2"/>
        <v/>
      </c>
      <c r="I24" s="15"/>
      <c r="J24" s="15"/>
      <c r="K24" s="15"/>
      <c r="L24" s="30"/>
      <c r="M24" s="100" t="str">
        <f t="shared" si="3"/>
        <v/>
      </c>
      <c r="N24" s="100"/>
      <c r="O24" s="102" t="str">
        <f t="shared" si="4"/>
        <v/>
      </c>
      <c r="P24" s="15"/>
      <c r="Q24" s="15"/>
      <c r="R24" s="27"/>
      <c r="S24" s="27"/>
      <c r="T24" s="15"/>
    </row>
    <row r="25" spans="1:25" x14ac:dyDescent="0.25">
      <c r="A25" s="15"/>
      <c r="B25" s="15"/>
      <c r="C25" s="30"/>
      <c r="D25" s="15"/>
      <c r="E25" s="15"/>
      <c r="F25" s="30" t="str">
        <f t="shared" si="6"/>
        <v/>
      </c>
      <c r="G25" s="27" t="str">
        <f t="shared" si="5"/>
        <v/>
      </c>
      <c r="H25" s="31" t="str">
        <f t="shared" si="2"/>
        <v/>
      </c>
      <c r="I25" s="15"/>
      <c r="J25" s="15"/>
      <c r="K25" s="15"/>
      <c r="L25" s="30"/>
      <c r="M25" s="100" t="str">
        <f t="shared" si="3"/>
        <v/>
      </c>
      <c r="N25" s="100"/>
      <c r="O25" s="102" t="str">
        <f t="shared" si="4"/>
        <v/>
      </c>
      <c r="P25" s="15"/>
      <c r="Q25" s="15"/>
      <c r="R25" s="27"/>
      <c r="S25" s="27"/>
      <c r="T25" s="15"/>
    </row>
    <row r="26" spans="1:25" x14ac:dyDescent="0.25">
      <c r="A26" s="15"/>
      <c r="B26" s="15"/>
      <c r="C26" s="30"/>
      <c r="D26" s="15"/>
      <c r="E26" s="15"/>
      <c r="F26" s="30" t="str">
        <f t="shared" si="6"/>
        <v/>
      </c>
      <c r="G26" s="27" t="str">
        <f t="shared" si="5"/>
        <v/>
      </c>
      <c r="H26" s="31" t="str">
        <f t="shared" si="2"/>
        <v/>
      </c>
      <c r="I26" s="15"/>
      <c r="J26" s="15"/>
      <c r="K26" s="15"/>
      <c r="L26" s="30"/>
      <c r="M26" s="100" t="str">
        <f t="shared" si="3"/>
        <v/>
      </c>
      <c r="N26" s="100"/>
      <c r="O26" s="102" t="str">
        <f t="shared" si="4"/>
        <v/>
      </c>
      <c r="P26" s="15"/>
      <c r="Q26" s="15"/>
      <c r="R26" s="27"/>
      <c r="S26" s="27"/>
      <c r="T26" s="15"/>
    </row>
    <row r="27" spans="1:25" x14ac:dyDescent="0.25">
      <c r="A27" s="15"/>
      <c r="B27" s="15"/>
      <c r="C27" s="30"/>
      <c r="D27" s="15"/>
      <c r="E27" s="15"/>
      <c r="F27" s="30" t="str">
        <f t="shared" si="6"/>
        <v/>
      </c>
      <c r="G27" s="27" t="str">
        <f t="shared" si="5"/>
        <v/>
      </c>
      <c r="H27" s="31" t="str">
        <f t="shared" si="2"/>
        <v/>
      </c>
      <c r="I27" s="15"/>
      <c r="J27" s="15"/>
      <c r="K27" s="15"/>
      <c r="L27" s="30"/>
      <c r="M27" s="100" t="str">
        <f t="shared" si="3"/>
        <v/>
      </c>
      <c r="N27" s="100"/>
      <c r="O27" s="102" t="str">
        <f t="shared" si="4"/>
        <v/>
      </c>
      <c r="P27" s="15"/>
      <c r="Q27" s="15"/>
      <c r="R27" s="27"/>
      <c r="S27" s="27"/>
      <c r="T27" s="15"/>
    </row>
    <row r="28" spans="1:25" x14ac:dyDescent="0.25">
      <c r="A28" s="15"/>
      <c r="B28" s="15"/>
      <c r="C28" s="30"/>
      <c r="D28" s="15"/>
      <c r="E28" s="15"/>
      <c r="F28" s="30" t="str">
        <f t="shared" si="6"/>
        <v/>
      </c>
      <c r="G28" s="27" t="str">
        <f t="shared" si="5"/>
        <v/>
      </c>
      <c r="H28" s="31" t="str">
        <f t="shared" si="2"/>
        <v/>
      </c>
      <c r="I28" s="15"/>
      <c r="J28" s="15"/>
      <c r="K28" s="15"/>
      <c r="L28" s="30"/>
      <c r="M28" s="100" t="str">
        <f t="shared" si="3"/>
        <v/>
      </c>
      <c r="N28" s="100"/>
      <c r="O28" s="102" t="str">
        <f t="shared" si="4"/>
        <v/>
      </c>
      <c r="P28" s="15"/>
      <c r="Q28" s="15"/>
      <c r="R28" s="27"/>
      <c r="S28" s="27"/>
      <c r="T28" s="15"/>
    </row>
    <row r="29" spans="1:25" x14ac:dyDescent="0.25">
      <c r="A29" s="15"/>
      <c r="B29" s="15"/>
      <c r="C29" s="30"/>
      <c r="D29" s="15"/>
      <c r="E29" s="15"/>
      <c r="F29" s="30" t="str">
        <f t="shared" si="6"/>
        <v/>
      </c>
      <c r="G29" s="27" t="str">
        <f t="shared" si="5"/>
        <v/>
      </c>
      <c r="H29" s="31" t="str">
        <f t="shared" si="2"/>
        <v/>
      </c>
      <c r="I29" s="15"/>
      <c r="J29" s="15"/>
      <c r="K29" s="15"/>
      <c r="L29" s="30"/>
      <c r="M29" s="100" t="str">
        <f t="shared" si="3"/>
        <v/>
      </c>
      <c r="N29" s="100"/>
      <c r="O29" s="102" t="str">
        <f t="shared" si="4"/>
        <v/>
      </c>
      <c r="P29" s="15"/>
      <c r="Q29" s="15"/>
      <c r="R29" s="27"/>
      <c r="S29" s="27"/>
      <c r="T29" s="15"/>
    </row>
    <row r="30" spans="1:25" x14ac:dyDescent="0.25">
      <c r="A30" s="15"/>
      <c r="B30" s="15"/>
      <c r="C30" s="30"/>
      <c r="D30" s="15"/>
      <c r="E30" s="15"/>
      <c r="F30" s="30" t="str">
        <f t="shared" si="6"/>
        <v/>
      </c>
      <c r="G30" s="27" t="str">
        <f t="shared" si="5"/>
        <v/>
      </c>
      <c r="H30" s="31" t="str">
        <f t="shared" si="2"/>
        <v/>
      </c>
      <c r="I30" s="15"/>
      <c r="J30" s="15"/>
      <c r="K30" s="15"/>
      <c r="L30" s="30"/>
      <c r="M30" s="100" t="str">
        <f t="shared" si="3"/>
        <v/>
      </c>
      <c r="N30" s="100"/>
      <c r="O30" s="102" t="str">
        <f t="shared" si="4"/>
        <v/>
      </c>
      <c r="P30" s="15"/>
      <c r="Q30" s="15"/>
      <c r="R30" s="27"/>
      <c r="S30" s="27"/>
      <c r="T30" s="15"/>
    </row>
    <row r="31" spans="1:25" x14ac:dyDescent="0.25">
      <c r="A31" s="15"/>
      <c r="B31" s="15"/>
      <c r="C31" s="30"/>
      <c r="D31" s="15"/>
      <c r="E31" s="15"/>
      <c r="F31" s="30" t="str">
        <f t="shared" si="6"/>
        <v/>
      </c>
      <c r="G31" s="27" t="str">
        <f t="shared" si="5"/>
        <v/>
      </c>
      <c r="H31" s="31" t="str">
        <f t="shared" si="2"/>
        <v/>
      </c>
      <c r="I31" s="15"/>
      <c r="J31" s="15"/>
      <c r="K31" s="15"/>
      <c r="L31" s="30"/>
      <c r="M31" s="100" t="str">
        <f t="shared" si="3"/>
        <v/>
      </c>
      <c r="N31" s="100"/>
      <c r="O31" s="102" t="str">
        <f t="shared" si="4"/>
        <v/>
      </c>
      <c r="P31" s="15"/>
      <c r="Q31" s="15"/>
      <c r="R31" s="27"/>
      <c r="S31" s="27"/>
      <c r="T31" s="15"/>
    </row>
    <row r="32" spans="1:25" x14ac:dyDescent="0.25">
      <c r="A32" s="15"/>
      <c r="B32" s="15"/>
      <c r="C32" s="30"/>
      <c r="D32" s="15"/>
      <c r="E32" s="15"/>
      <c r="F32" s="30" t="str">
        <f t="shared" si="6"/>
        <v/>
      </c>
      <c r="G32" s="27" t="str">
        <f t="shared" si="5"/>
        <v/>
      </c>
      <c r="H32" s="31" t="str">
        <f t="shared" si="2"/>
        <v/>
      </c>
      <c r="I32" s="15"/>
      <c r="J32" s="15"/>
      <c r="K32" s="15"/>
      <c r="L32" s="30"/>
      <c r="M32" s="100" t="str">
        <f t="shared" si="3"/>
        <v/>
      </c>
      <c r="N32" s="100"/>
      <c r="O32" s="102" t="str">
        <f t="shared" si="4"/>
        <v/>
      </c>
      <c r="P32" s="15"/>
      <c r="Q32" s="15"/>
      <c r="R32" s="27"/>
      <c r="S32" s="27"/>
      <c r="T32" s="15"/>
    </row>
    <row r="33" spans="1:20" x14ac:dyDescent="0.25">
      <c r="A33" s="15"/>
      <c r="B33" s="15"/>
      <c r="C33" s="30"/>
      <c r="D33" s="15"/>
      <c r="E33" s="15"/>
      <c r="F33" s="30" t="str">
        <f t="shared" si="6"/>
        <v/>
      </c>
      <c r="G33" s="27" t="str">
        <f t="shared" si="5"/>
        <v/>
      </c>
      <c r="H33" s="31" t="str">
        <f t="shared" si="2"/>
        <v/>
      </c>
      <c r="I33" s="15"/>
      <c r="J33" s="15"/>
      <c r="K33" s="15"/>
      <c r="L33" s="30"/>
      <c r="M33" s="100" t="str">
        <f t="shared" si="3"/>
        <v/>
      </c>
      <c r="N33" s="100"/>
      <c r="O33" s="102" t="str">
        <f t="shared" si="4"/>
        <v/>
      </c>
      <c r="P33" s="15"/>
      <c r="Q33" s="15"/>
      <c r="R33" s="27"/>
      <c r="S33" s="27"/>
      <c r="T33" s="15"/>
    </row>
    <row r="34" spans="1:20" x14ac:dyDescent="0.25">
      <c r="A34" s="15"/>
      <c r="B34" s="15"/>
      <c r="C34" s="30"/>
      <c r="D34" s="15"/>
      <c r="E34" s="15"/>
      <c r="F34" s="30" t="str">
        <f t="shared" si="6"/>
        <v/>
      </c>
      <c r="G34" s="27" t="str">
        <f t="shared" si="5"/>
        <v/>
      </c>
      <c r="H34" s="31" t="str">
        <f t="shared" si="2"/>
        <v/>
      </c>
      <c r="I34" s="15"/>
      <c r="J34" s="15"/>
      <c r="K34" s="15"/>
      <c r="L34" s="30"/>
      <c r="M34" s="100" t="str">
        <f t="shared" si="3"/>
        <v/>
      </c>
      <c r="N34" s="100"/>
      <c r="O34" s="102" t="str">
        <f t="shared" si="4"/>
        <v/>
      </c>
      <c r="P34" s="15"/>
      <c r="Q34" s="15"/>
      <c r="R34" s="27"/>
      <c r="S34" s="27"/>
      <c r="T34" s="15"/>
    </row>
    <row r="35" spans="1:20" x14ac:dyDescent="0.25">
      <c r="A35" s="15"/>
      <c r="B35" s="15"/>
      <c r="C35" s="30"/>
      <c r="D35" s="15"/>
      <c r="E35" s="15"/>
      <c r="F35" s="30" t="str">
        <f t="shared" si="6"/>
        <v/>
      </c>
      <c r="G35" s="27" t="str">
        <f t="shared" si="5"/>
        <v/>
      </c>
      <c r="H35" s="31" t="str">
        <f t="shared" si="2"/>
        <v/>
      </c>
      <c r="I35" s="15"/>
      <c r="J35" s="15"/>
      <c r="K35" s="15"/>
      <c r="L35" s="30"/>
      <c r="M35" s="100" t="str">
        <f t="shared" si="3"/>
        <v/>
      </c>
      <c r="N35" s="100"/>
      <c r="O35" s="102" t="str">
        <f t="shared" si="4"/>
        <v/>
      </c>
      <c r="P35" s="15"/>
      <c r="Q35" s="15"/>
      <c r="R35" s="27"/>
      <c r="S35" s="27"/>
      <c r="T35" s="15"/>
    </row>
    <row r="36" spans="1:20" x14ac:dyDescent="0.25">
      <c r="A36" s="15"/>
      <c r="B36" s="15"/>
      <c r="C36" s="30"/>
      <c r="D36" s="15"/>
      <c r="E36" s="15"/>
      <c r="F36" s="30" t="str">
        <f t="shared" si="6"/>
        <v/>
      </c>
      <c r="G36" s="27" t="str">
        <f t="shared" si="5"/>
        <v/>
      </c>
      <c r="H36" s="31" t="str">
        <f t="shared" si="2"/>
        <v/>
      </c>
      <c r="I36" s="15"/>
      <c r="J36" s="15"/>
      <c r="K36" s="15"/>
      <c r="L36" s="30"/>
      <c r="M36" s="100" t="str">
        <f t="shared" si="3"/>
        <v/>
      </c>
      <c r="N36" s="100"/>
      <c r="O36" s="102" t="str">
        <f t="shared" si="4"/>
        <v/>
      </c>
      <c r="P36" s="15"/>
      <c r="Q36" s="15"/>
      <c r="R36" s="27"/>
      <c r="S36" s="27"/>
      <c r="T36" s="15"/>
    </row>
    <row r="37" spans="1:20" x14ac:dyDescent="0.25">
      <c r="A37" s="15"/>
      <c r="B37" s="15"/>
      <c r="C37" s="30"/>
      <c r="D37" s="15"/>
      <c r="E37" s="15"/>
      <c r="F37" s="30" t="str">
        <f t="shared" si="6"/>
        <v/>
      </c>
      <c r="G37" s="27" t="str">
        <f t="shared" si="5"/>
        <v/>
      </c>
      <c r="H37" s="31" t="str">
        <f t="shared" si="2"/>
        <v/>
      </c>
      <c r="I37" s="15"/>
      <c r="J37" s="15"/>
      <c r="K37" s="15"/>
      <c r="L37" s="30"/>
      <c r="M37" s="100" t="str">
        <f t="shared" si="3"/>
        <v/>
      </c>
      <c r="N37" s="100"/>
      <c r="O37" s="102" t="str">
        <f t="shared" si="4"/>
        <v/>
      </c>
      <c r="P37" s="15"/>
      <c r="Q37" s="15"/>
      <c r="R37" s="27"/>
      <c r="S37" s="27"/>
      <c r="T37" s="15"/>
    </row>
    <row r="38" spans="1:20" x14ac:dyDescent="0.25">
      <c r="A38" s="15"/>
      <c r="B38" s="15"/>
      <c r="C38" s="30"/>
      <c r="D38" s="15"/>
      <c r="E38" s="15"/>
      <c r="F38" s="30" t="str">
        <f t="shared" si="6"/>
        <v/>
      </c>
      <c r="G38" s="27" t="str">
        <f t="shared" si="5"/>
        <v/>
      </c>
      <c r="H38" s="31" t="str">
        <f t="shared" si="2"/>
        <v/>
      </c>
      <c r="I38" s="15"/>
      <c r="J38" s="15"/>
      <c r="K38" s="15"/>
      <c r="L38" s="30"/>
      <c r="M38" s="100" t="str">
        <f t="shared" si="3"/>
        <v/>
      </c>
      <c r="N38" s="100"/>
      <c r="O38" s="102" t="str">
        <f t="shared" si="4"/>
        <v/>
      </c>
      <c r="P38" s="15"/>
      <c r="Q38" s="15"/>
      <c r="R38" s="27"/>
      <c r="S38" s="27"/>
      <c r="T38" s="15"/>
    </row>
    <row r="39" spans="1:20" x14ac:dyDescent="0.25">
      <c r="A39" s="15"/>
      <c r="B39" s="15"/>
      <c r="C39" s="30"/>
      <c r="D39" s="15"/>
      <c r="E39" s="15"/>
      <c r="F39" s="30" t="str">
        <f t="shared" si="6"/>
        <v/>
      </c>
      <c r="G39" s="27" t="str">
        <f t="shared" si="5"/>
        <v/>
      </c>
      <c r="H39" s="31" t="str">
        <f t="shared" si="2"/>
        <v/>
      </c>
      <c r="I39" s="15"/>
      <c r="J39" s="15"/>
      <c r="K39" s="15"/>
      <c r="L39" s="30"/>
      <c r="M39" s="100" t="str">
        <f t="shared" si="3"/>
        <v/>
      </c>
      <c r="N39" s="100"/>
      <c r="O39" s="102" t="str">
        <f t="shared" si="4"/>
        <v/>
      </c>
      <c r="P39" s="15"/>
      <c r="Q39" s="15"/>
      <c r="R39" s="27"/>
      <c r="S39" s="27"/>
      <c r="T39" s="15"/>
    </row>
    <row r="40" spans="1:20" x14ac:dyDescent="0.25">
      <c r="A40" s="15"/>
      <c r="B40" s="15"/>
      <c r="C40" s="30"/>
      <c r="D40" s="15"/>
      <c r="E40" s="15"/>
      <c r="F40" s="30" t="str">
        <f t="shared" si="6"/>
        <v/>
      </c>
      <c r="G40" s="27" t="str">
        <f t="shared" si="5"/>
        <v/>
      </c>
      <c r="H40" s="31" t="str">
        <f t="shared" si="2"/>
        <v/>
      </c>
      <c r="I40" s="15"/>
      <c r="J40" s="15"/>
      <c r="K40" s="15"/>
      <c r="L40" s="30"/>
      <c r="M40" s="100" t="str">
        <f t="shared" si="3"/>
        <v/>
      </c>
      <c r="N40" s="100"/>
      <c r="O40" s="102" t="str">
        <f t="shared" si="4"/>
        <v/>
      </c>
      <c r="P40" s="15"/>
      <c r="Q40" s="15"/>
      <c r="R40" s="27"/>
      <c r="S40" s="27"/>
      <c r="T40" s="15"/>
    </row>
    <row r="41" spans="1:20" x14ac:dyDescent="0.25">
      <c r="A41" s="15"/>
      <c r="B41" s="15"/>
      <c r="C41" s="30"/>
      <c r="D41" s="15"/>
      <c r="E41" s="15"/>
      <c r="F41" s="30" t="str">
        <f t="shared" si="6"/>
        <v/>
      </c>
      <c r="G41" s="27" t="str">
        <f t="shared" si="5"/>
        <v/>
      </c>
      <c r="H41" s="31" t="str">
        <f t="shared" si="2"/>
        <v/>
      </c>
      <c r="I41" s="15"/>
      <c r="J41" s="15"/>
      <c r="K41" s="15"/>
      <c r="L41" s="30"/>
      <c r="M41" s="100" t="str">
        <f t="shared" si="3"/>
        <v/>
      </c>
      <c r="N41" s="100"/>
      <c r="O41" s="102" t="str">
        <f t="shared" si="4"/>
        <v/>
      </c>
      <c r="P41" s="15"/>
      <c r="Q41" s="15"/>
      <c r="R41" s="27"/>
      <c r="S41" s="27"/>
      <c r="T41" s="15"/>
    </row>
    <row r="42" spans="1:20" x14ac:dyDescent="0.25">
      <c r="A42" s="15"/>
      <c r="B42" s="15"/>
      <c r="C42" s="30"/>
      <c r="D42" s="15"/>
      <c r="E42" s="15"/>
      <c r="F42" s="30" t="str">
        <f t="shared" si="6"/>
        <v/>
      </c>
      <c r="G42" s="27" t="str">
        <f t="shared" si="5"/>
        <v/>
      </c>
      <c r="H42" s="31" t="str">
        <f t="shared" si="2"/>
        <v/>
      </c>
      <c r="I42" s="15"/>
      <c r="J42" s="15"/>
      <c r="K42" s="15"/>
      <c r="L42" s="30"/>
      <c r="M42" s="100" t="str">
        <f t="shared" si="3"/>
        <v/>
      </c>
      <c r="N42" s="100"/>
      <c r="O42" s="102" t="str">
        <f t="shared" si="4"/>
        <v/>
      </c>
      <c r="P42" s="15"/>
      <c r="Q42" s="15"/>
      <c r="R42" s="27"/>
      <c r="S42" s="27"/>
      <c r="T42" s="15"/>
    </row>
    <row r="43" spans="1:20" x14ac:dyDescent="0.25">
      <c r="A43" s="15"/>
      <c r="B43" s="15"/>
      <c r="C43" s="30"/>
      <c r="D43" s="15"/>
      <c r="E43" s="15"/>
      <c r="F43" s="30" t="str">
        <f t="shared" si="6"/>
        <v/>
      </c>
      <c r="G43" s="27" t="str">
        <f t="shared" si="5"/>
        <v/>
      </c>
      <c r="H43" s="31" t="str">
        <f t="shared" si="2"/>
        <v/>
      </c>
      <c r="I43" s="15"/>
      <c r="J43" s="15"/>
      <c r="K43" s="15"/>
      <c r="L43" s="30"/>
      <c r="M43" s="100" t="str">
        <f t="shared" si="3"/>
        <v/>
      </c>
      <c r="N43" s="100"/>
      <c r="O43" s="102" t="str">
        <f t="shared" si="4"/>
        <v/>
      </c>
      <c r="P43" s="15"/>
      <c r="Q43" s="15"/>
      <c r="R43" s="27"/>
      <c r="S43" s="27"/>
      <c r="T43" s="15"/>
    </row>
    <row r="44" spans="1:20" x14ac:dyDescent="0.25">
      <c r="A44" s="15"/>
      <c r="B44" s="15"/>
      <c r="C44" s="30"/>
      <c r="D44" s="15"/>
      <c r="E44" s="15"/>
      <c r="F44" s="30" t="str">
        <f t="shared" si="6"/>
        <v/>
      </c>
      <c r="G44" s="27" t="str">
        <f t="shared" si="5"/>
        <v/>
      </c>
      <c r="H44" s="31" t="str">
        <f t="shared" si="2"/>
        <v/>
      </c>
      <c r="I44" s="15"/>
      <c r="J44" s="15"/>
      <c r="K44" s="15"/>
      <c r="L44" s="30"/>
      <c r="M44" s="100" t="str">
        <f t="shared" si="3"/>
        <v/>
      </c>
      <c r="N44" s="100"/>
      <c r="O44" s="102" t="str">
        <f t="shared" si="4"/>
        <v/>
      </c>
      <c r="P44" s="15"/>
      <c r="Q44" s="15"/>
      <c r="R44" s="27"/>
      <c r="S44" s="27"/>
      <c r="T44" s="15"/>
    </row>
    <row r="45" spans="1:20" x14ac:dyDescent="0.25">
      <c r="A45" s="15"/>
      <c r="B45" s="15"/>
      <c r="C45" s="30"/>
      <c r="D45" s="15"/>
      <c r="E45" s="15"/>
      <c r="F45" s="30" t="str">
        <f t="shared" si="6"/>
        <v/>
      </c>
      <c r="G45" s="27" t="str">
        <f t="shared" si="5"/>
        <v/>
      </c>
      <c r="H45" s="31" t="str">
        <f t="shared" si="2"/>
        <v/>
      </c>
      <c r="I45" s="15"/>
      <c r="J45" s="15"/>
      <c r="K45" s="15"/>
      <c r="L45" s="30"/>
      <c r="M45" s="100" t="str">
        <f t="shared" si="3"/>
        <v/>
      </c>
      <c r="N45" s="100"/>
      <c r="O45" s="102" t="str">
        <f t="shared" si="4"/>
        <v/>
      </c>
      <c r="P45" s="15"/>
      <c r="Q45" s="15"/>
      <c r="R45" s="27"/>
      <c r="S45" s="27"/>
      <c r="T45" s="15"/>
    </row>
    <row r="46" spans="1:20" x14ac:dyDescent="0.25">
      <c r="A46" s="15"/>
      <c r="B46" s="15"/>
      <c r="C46" s="30"/>
      <c r="D46" s="15"/>
      <c r="E46" s="15"/>
      <c r="F46" s="30" t="str">
        <f t="shared" si="6"/>
        <v/>
      </c>
      <c r="G46" s="27" t="str">
        <f t="shared" si="5"/>
        <v/>
      </c>
      <c r="H46" s="31" t="str">
        <f t="shared" si="2"/>
        <v/>
      </c>
      <c r="I46" s="15"/>
      <c r="J46" s="15"/>
      <c r="K46" s="15"/>
      <c r="L46" s="30"/>
      <c r="M46" s="100" t="str">
        <f t="shared" si="3"/>
        <v/>
      </c>
      <c r="N46" s="100"/>
      <c r="O46" s="102" t="str">
        <f t="shared" si="4"/>
        <v/>
      </c>
      <c r="P46" s="15"/>
      <c r="Q46" s="15"/>
      <c r="R46" s="27"/>
      <c r="S46" s="27"/>
      <c r="T46" s="15"/>
    </row>
    <row r="47" spans="1:20" x14ac:dyDescent="0.25">
      <c r="A47" s="15"/>
      <c r="B47" s="15"/>
      <c r="C47" s="30"/>
      <c r="D47" s="15"/>
      <c r="E47" s="15"/>
      <c r="F47" s="30" t="str">
        <f t="shared" si="6"/>
        <v/>
      </c>
      <c r="G47" s="27" t="str">
        <f t="shared" si="5"/>
        <v/>
      </c>
      <c r="H47" s="31" t="str">
        <f t="shared" si="2"/>
        <v/>
      </c>
      <c r="I47" s="15"/>
      <c r="J47" s="15"/>
      <c r="K47" s="15"/>
      <c r="L47" s="30"/>
      <c r="M47" s="100" t="str">
        <f t="shared" si="3"/>
        <v/>
      </c>
      <c r="N47" s="100"/>
      <c r="O47" s="102" t="str">
        <f t="shared" si="4"/>
        <v/>
      </c>
      <c r="P47" s="15"/>
      <c r="Q47" s="15"/>
      <c r="R47" s="27"/>
      <c r="S47" s="27"/>
      <c r="T47" s="15"/>
    </row>
    <row r="48" spans="1:20" x14ac:dyDescent="0.25">
      <c r="A48" s="15"/>
      <c r="B48" s="15"/>
      <c r="C48" s="30"/>
      <c r="D48" s="15"/>
      <c r="E48" s="15"/>
      <c r="F48" s="30" t="str">
        <f t="shared" si="6"/>
        <v/>
      </c>
      <c r="G48" s="27" t="str">
        <f t="shared" si="5"/>
        <v/>
      </c>
      <c r="H48" s="31" t="str">
        <f t="shared" si="2"/>
        <v/>
      </c>
      <c r="I48" s="15"/>
      <c r="J48" s="15"/>
      <c r="K48" s="15"/>
      <c r="L48" s="30"/>
      <c r="M48" s="100" t="str">
        <f t="shared" si="3"/>
        <v/>
      </c>
      <c r="N48" s="100"/>
      <c r="O48" s="102" t="str">
        <f t="shared" si="4"/>
        <v/>
      </c>
      <c r="P48" s="15"/>
      <c r="Q48" s="15"/>
      <c r="R48" s="27"/>
      <c r="S48" s="27"/>
      <c r="T48" s="15"/>
    </row>
    <row r="49" spans="1:20" x14ac:dyDescent="0.25">
      <c r="A49" s="15"/>
      <c r="B49" s="15"/>
      <c r="C49" s="30"/>
      <c r="D49" s="15"/>
      <c r="E49" s="15"/>
      <c r="F49" s="30" t="str">
        <f t="shared" si="6"/>
        <v/>
      </c>
      <c r="G49" s="27" t="str">
        <f t="shared" si="5"/>
        <v/>
      </c>
      <c r="H49" s="31" t="str">
        <f t="shared" si="2"/>
        <v/>
      </c>
      <c r="I49" s="15"/>
      <c r="J49" s="15"/>
      <c r="K49" s="15"/>
      <c r="L49" s="30"/>
      <c r="M49" s="100" t="str">
        <f t="shared" si="3"/>
        <v/>
      </c>
      <c r="N49" s="100"/>
      <c r="O49" s="102" t="str">
        <f t="shared" si="4"/>
        <v/>
      </c>
      <c r="P49" s="15"/>
      <c r="Q49" s="15"/>
      <c r="R49" s="27"/>
      <c r="S49" s="27"/>
      <c r="T49" s="15"/>
    </row>
    <row r="50" spans="1:20" x14ac:dyDescent="0.25">
      <c r="A50" s="15"/>
      <c r="B50" s="15"/>
      <c r="C50" s="30"/>
      <c r="D50" s="15"/>
      <c r="E50" s="15"/>
      <c r="F50" s="30" t="str">
        <f t="shared" si="6"/>
        <v/>
      </c>
      <c r="G50" s="27" t="str">
        <f t="shared" si="5"/>
        <v/>
      </c>
      <c r="H50" s="31" t="str">
        <f t="shared" si="2"/>
        <v/>
      </c>
      <c r="I50" s="15"/>
      <c r="J50" s="15"/>
      <c r="K50" s="15"/>
      <c r="L50" s="30"/>
      <c r="M50" s="100" t="str">
        <f t="shared" si="3"/>
        <v/>
      </c>
      <c r="N50" s="100"/>
      <c r="O50" s="102" t="str">
        <f t="shared" si="4"/>
        <v/>
      </c>
      <c r="P50" s="15"/>
      <c r="Q50" s="15"/>
      <c r="R50" s="27"/>
      <c r="S50" s="27"/>
      <c r="T50" s="15"/>
    </row>
    <row r="51" spans="1:20" x14ac:dyDescent="0.25">
      <c r="A51" s="15"/>
      <c r="B51" s="15"/>
      <c r="C51" s="30"/>
      <c r="D51" s="15"/>
      <c r="E51" s="15"/>
      <c r="F51" s="30" t="str">
        <f t="shared" si="6"/>
        <v/>
      </c>
      <c r="G51" s="27" t="str">
        <f t="shared" si="5"/>
        <v/>
      </c>
      <c r="H51" s="31" t="str">
        <f t="shared" si="2"/>
        <v/>
      </c>
      <c r="I51" s="15"/>
      <c r="J51" s="15"/>
      <c r="K51" s="15"/>
      <c r="L51" s="30"/>
      <c r="M51" s="100" t="str">
        <f t="shared" si="3"/>
        <v/>
      </c>
      <c r="N51" s="100"/>
      <c r="O51" s="102" t="str">
        <f t="shared" si="4"/>
        <v/>
      </c>
      <c r="P51" s="15"/>
      <c r="Q51" s="15"/>
      <c r="R51" s="27"/>
      <c r="S51" s="27"/>
      <c r="T51" s="15"/>
    </row>
    <row r="52" spans="1:20" x14ac:dyDescent="0.25">
      <c r="A52" s="15"/>
      <c r="B52" s="15"/>
      <c r="C52" s="30"/>
      <c r="D52" s="15"/>
      <c r="E52" s="15"/>
      <c r="F52" s="30" t="str">
        <f t="shared" si="6"/>
        <v/>
      </c>
      <c r="G52" s="27" t="str">
        <f t="shared" si="5"/>
        <v/>
      </c>
      <c r="H52" s="31" t="str">
        <f t="shared" si="2"/>
        <v/>
      </c>
      <c r="I52" s="15"/>
      <c r="J52" s="15"/>
      <c r="K52" s="15"/>
      <c r="L52" s="30"/>
      <c r="M52" s="100" t="str">
        <f t="shared" si="3"/>
        <v/>
      </c>
      <c r="N52" s="100"/>
      <c r="O52" s="102" t="str">
        <f t="shared" si="4"/>
        <v/>
      </c>
      <c r="P52" s="15"/>
      <c r="Q52" s="15"/>
      <c r="R52" s="27"/>
      <c r="S52" s="27"/>
      <c r="T52" s="15"/>
    </row>
    <row r="53" spans="1:20" x14ac:dyDescent="0.25">
      <c r="A53" s="15"/>
      <c r="B53" s="15"/>
      <c r="C53" s="30"/>
      <c r="D53" s="15"/>
      <c r="E53" s="15"/>
      <c r="F53" s="30" t="str">
        <f t="shared" si="6"/>
        <v/>
      </c>
      <c r="G53" s="27" t="str">
        <f t="shared" si="5"/>
        <v/>
      </c>
      <c r="H53" s="31" t="str">
        <f t="shared" si="2"/>
        <v/>
      </c>
      <c r="I53" s="15"/>
      <c r="J53" s="15"/>
      <c r="K53" s="15"/>
      <c r="L53" s="30"/>
      <c r="M53" s="100" t="str">
        <f t="shared" si="3"/>
        <v/>
      </c>
      <c r="N53" s="100"/>
      <c r="O53" s="102" t="str">
        <f t="shared" si="4"/>
        <v/>
      </c>
      <c r="P53" s="15"/>
      <c r="Q53" s="15"/>
      <c r="R53" s="27"/>
      <c r="S53" s="27"/>
      <c r="T53" s="15"/>
    </row>
    <row r="54" spans="1:20" x14ac:dyDescent="0.25">
      <c r="A54" s="15"/>
      <c r="B54" s="15"/>
      <c r="C54" s="30"/>
      <c r="D54" s="15"/>
      <c r="E54" s="15"/>
      <c r="F54" s="30" t="str">
        <f t="shared" si="6"/>
        <v/>
      </c>
      <c r="G54" s="27" t="str">
        <f t="shared" si="5"/>
        <v/>
      </c>
      <c r="H54" s="31" t="str">
        <f t="shared" si="2"/>
        <v/>
      </c>
      <c r="I54" s="15"/>
      <c r="J54" s="15"/>
      <c r="K54" s="15"/>
      <c r="L54" s="30"/>
      <c r="M54" s="100" t="str">
        <f t="shared" si="3"/>
        <v/>
      </c>
      <c r="N54" s="100"/>
      <c r="O54" s="102" t="str">
        <f t="shared" si="4"/>
        <v/>
      </c>
      <c r="P54" s="15"/>
      <c r="Q54" s="15"/>
      <c r="R54" s="27"/>
      <c r="S54" s="27"/>
      <c r="T54" s="15"/>
    </row>
    <row r="55" spans="1:20" x14ac:dyDescent="0.25">
      <c r="A55" s="15"/>
      <c r="B55" s="15"/>
      <c r="C55" s="30"/>
      <c r="D55" s="15"/>
      <c r="E55" s="15"/>
      <c r="F55" s="30" t="str">
        <f t="shared" si="6"/>
        <v/>
      </c>
      <c r="G55" s="27" t="str">
        <f t="shared" si="5"/>
        <v/>
      </c>
      <c r="H55" s="31" t="str">
        <f t="shared" si="2"/>
        <v/>
      </c>
      <c r="I55" s="15"/>
      <c r="J55" s="15"/>
      <c r="K55" s="15"/>
      <c r="L55" s="30"/>
      <c r="M55" s="100" t="str">
        <f t="shared" si="3"/>
        <v/>
      </c>
      <c r="N55" s="100"/>
      <c r="O55" s="102" t="str">
        <f t="shared" si="4"/>
        <v/>
      </c>
      <c r="P55" s="15"/>
      <c r="Q55" s="15"/>
      <c r="R55" s="27"/>
      <c r="S55" s="27"/>
      <c r="T55" s="15"/>
    </row>
    <row r="56" spans="1:20" x14ac:dyDescent="0.25">
      <c r="A56" s="15"/>
      <c r="B56" s="15"/>
      <c r="C56" s="30"/>
      <c r="D56" s="15"/>
      <c r="E56" s="15"/>
      <c r="F56" s="30" t="str">
        <f t="shared" si="6"/>
        <v/>
      </c>
      <c r="G56" s="27" t="str">
        <f t="shared" si="5"/>
        <v/>
      </c>
      <c r="H56" s="31" t="str">
        <f t="shared" si="2"/>
        <v/>
      </c>
      <c r="I56" s="15"/>
      <c r="J56" s="15"/>
      <c r="K56" s="15"/>
      <c r="L56" s="30"/>
      <c r="M56" s="100" t="str">
        <f t="shared" si="3"/>
        <v/>
      </c>
      <c r="N56" s="100"/>
      <c r="O56" s="102" t="str">
        <f t="shared" si="4"/>
        <v/>
      </c>
      <c r="P56" s="15"/>
      <c r="Q56" s="15"/>
      <c r="R56" s="27"/>
      <c r="S56" s="27"/>
      <c r="T56" s="15"/>
    </row>
    <row r="57" spans="1:20" x14ac:dyDescent="0.25">
      <c r="A57" s="15"/>
      <c r="B57" s="15"/>
      <c r="C57" s="30"/>
      <c r="D57" s="15"/>
      <c r="E57" s="15"/>
      <c r="F57" s="30" t="str">
        <f t="shared" si="6"/>
        <v/>
      </c>
      <c r="G57" s="27" t="str">
        <f t="shared" si="5"/>
        <v/>
      </c>
      <c r="H57" s="31" t="str">
        <f t="shared" si="2"/>
        <v/>
      </c>
      <c r="I57" s="15"/>
      <c r="J57" s="15"/>
      <c r="K57" s="15"/>
      <c r="L57" s="30"/>
      <c r="M57" s="100" t="str">
        <f t="shared" si="3"/>
        <v/>
      </c>
      <c r="N57" s="100"/>
      <c r="O57" s="102" t="str">
        <f t="shared" si="4"/>
        <v/>
      </c>
      <c r="P57" s="15"/>
      <c r="Q57" s="15"/>
      <c r="R57" s="27"/>
      <c r="S57" s="27"/>
      <c r="T57" s="15"/>
    </row>
    <row r="58" spans="1:20" x14ac:dyDescent="0.25">
      <c r="A58" s="15"/>
      <c r="B58" s="15"/>
      <c r="C58" s="30"/>
      <c r="D58" s="15"/>
      <c r="E58" s="15"/>
      <c r="F58" s="30" t="str">
        <f t="shared" si="6"/>
        <v/>
      </c>
      <c r="G58" s="27" t="str">
        <f t="shared" si="5"/>
        <v/>
      </c>
      <c r="H58" s="31" t="str">
        <f t="shared" si="2"/>
        <v/>
      </c>
      <c r="I58" s="15"/>
      <c r="J58" s="15"/>
      <c r="K58" s="15"/>
      <c r="L58" s="30"/>
      <c r="M58" s="100" t="str">
        <f t="shared" si="3"/>
        <v/>
      </c>
      <c r="N58" s="100"/>
      <c r="O58" s="102" t="str">
        <f t="shared" si="4"/>
        <v/>
      </c>
      <c r="P58" s="15"/>
      <c r="Q58" s="15"/>
      <c r="R58" s="27"/>
      <c r="S58" s="27"/>
      <c r="T58" s="15"/>
    </row>
    <row r="59" spans="1:20" x14ac:dyDescent="0.25">
      <c r="A59" s="15"/>
      <c r="B59" s="15"/>
      <c r="C59" s="30"/>
      <c r="D59" s="15"/>
      <c r="E59" s="15"/>
      <c r="F59" s="30" t="str">
        <f t="shared" si="6"/>
        <v/>
      </c>
      <c r="G59" s="27" t="str">
        <f t="shared" si="5"/>
        <v/>
      </c>
      <c r="H59" s="31" t="str">
        <f t="shared" si="2"/>
        <v/>
      </c>
      <c r="I59" s="15"/>
      <c r="J59" s="15"/>
      <c r="K59" s="15"/>
      <c r="L59" s="30"/>
      <c r="M59" s="100" t="str">
        <f t="shared" si="3"/>
        <v/>
      </c>
      <c r="N59" s="100"/>
      <c r="O59" s="102" t="str">
        <f t="shared" si="4"/>
        <v/>
      </c>
      <c r="P59" s="15"/>
      <c r="Q59" s="15"/>
      <c r="R59" s="27"/>
      <c r="S59" s="27"/>
      <c r="T59" s="15"/>
    </row>
    <row r="60" spans="1:20" x14ac:dyDescent="0.25">
      <c r="A60" s="15"/>
      <c r="B60" s="15"/>
      <c r="C60" s="30"/>
      <c r="D60" s="15"/>
      <c r="E60" s="15"/>
      <c r="F60" s="30" t="str">
        <f t="shared" si="6"/>
        <v/>
      </c>
      <c r="G60" s="27" t="str">
        <f t="shared" si="5"/>
        <v/>
      </c>
      <c r="H60" s="31" t="str">
        <f t="shared" si="2"/>
        <v/>
      </c>
      <c r="I60" s="15"/>
      <c r="J60" s="15"/>
      <c r="K60" s="15"/>
      <c r="L60" s="30"/>
      <c r="M60" s="100" t="str">
        <f t="shared" si="3"/>
        <v/>
      </c>
      <c r="N60" s="100"/>
      <c r="O60" s="102" t="str">
        <f t="shared" si="4"/>
        <v/>
      </c>
      <c r="P60" s="15"/>
      <c r="Q60" s="15"/>
      <c r="R60" s="27"/>
      <c r="S60" s="27"/>
      <c r="T60" s="15"/>
    </row>
    <row r="61" spans="1:20" x14ac:dyDescent="0.25">
      <c r="A61" s="15"/>
      <c r="B61" s="15"/>
      <c r="C61" s="30"/>
      <c r="D61" s="15"/>
      <c r="E61" s="15"/>
      <c r="F61" s="30" t="str">
        <f t="shared" si="6"/>
        <v/>
      </c>
      <c r="G61" s="27" t="str">
        <f t="shared" si="5"/>
        <v/>
      </c>
      <c r="H61" s="31" t="str">
        <f t="shared" si="2"/>
        <v/>
      </c>
      <c r="I61" s="15"/>
      <c r="J61" s="15"/>
      <c r="K61" s="15"/>
      <c r="L61" s="30"/>
      <c r="M61" s="100" t="str">
        <f t="shared" si="3"/>
        <v/>
      </c>
      <c r="N61" s="100"/>
      <c r="O61" s="102" t="str">
        <f t="shared" si="4"/>
        <v/>
      </c>
      <c r="P61" s="15"/>
      <c r="Q61" s="15"/>
      <c r="R61" s="27"/>
      <c r="S61" s="27"/>
      <c r="T61" s="15"/>
    </row>
    <row r="62" spans="1:20" x14ac:dyDescent="0.25">
      <c r="A62" s="15"/>
      <c r="B62" s="15"/>
      <c r="C62" s="30"/>
      <c r="D62" s="15"/>
      <c r="E62" s="15"/>
      <c r="F62" s="30" t="str">
        <f t="shared" si="6"/>
        <v/>
      </c>
      <c r="G62" s="27" t="str">
        <f t="shared" si="5"/>
        <v/>
      </c>
      <c r="H62" s="31" t="str">
        <f t="shared" si="2"/>
        <v/>
      </c>
      <c r="I62" s="15"/>
      <c r="J62" s="15"/>
      <c r="K62" s="15"/>
      <c r="L62" s="30"/>
      <c r="M62" s="100" t="str">
        <f t="shared" si="3"/>
        <v/>
      </c>
      <c r="N62" s="100"/>
      <c r="O62" s="102" t="str">
        <f t="shared" si="4"/>
        <v/>
      </c>
      <c r="P62" s="15"/>
      <c r="Q62" s="15"/>
      <c r="R62" s="27"/>
      <c r="S62" s="27"/>
      <c r="T62" s="15"/>
    </row>
    <row r="63" spans="1:20" x14ac:dyDescent="0.25">
      <c r="A63" s="15"/>
      <c r="B63" s="15"/>
      <c r="C63" s="30"/>
      <c r="D63" s="15"/>
      <c r="E63" s="15"/>
      <c r="F63" s="30" t="str">
        <f t="shared" si="6"/>
        <v/>
      </c>
      <c r="G63" s="27" t="str">
        <f t="shared" si="5"/>
        <v/>
      </c>
      <c r="H63" s="31" t="str">
        <f t="shared" si="2"/>
        <v/>
      </c>
      <c r="I63" s="15"/>
      <c r="J63" s="15"/>
      <c r="K63" s="15"/>
      <c r="L63" s="30"/>
      <c r="M63" s="100" t="str">
        <f t="shared" si="3"/>
        <v/>
      </c>
      <c r="N63" s="100"/>
      <c r="O63" s="102" t="str">
        <f t="shared" si="4"/>
        <v/>
      </c>
      <c r="P63" s="15"/>
      <c r="Q63" s="15"/>
      <c r="R63" s="27"/>
      <c r="S63" s="27"/>
      <c r="T63" s="15"/>
    </row>
    <row r="64" spans="1:20" x14ac:dyDescent="0.25">
      <c r="A64" s="15"/>
      <c r="B64" s="15"/>
      <c r="C64" s="30"/>
      <c r="D64" s="15"/>
      <c r="E64" s="15"/>
      <c r="F64" s="30" t="str">
        <f t="shared" si="6"/>
        <v/>
      </c>
      <c r="G64" s="27" t="str">
        <f t="shared" si="5"/>
        <v/>
      </c>
      <c r="H64" s="31" t="str">
        <f t="shared" si="2"/>
        <v/>
      </c>
      <c r="I64" s="15"/>
      <c r="J64" s="15"/>
      <c r="K64" s="15"/>
      <c r="L64" s="30"/>
      <c r="M64" s="100" t="str">
        <f t="shared" si="3"/>
        <v/>
      </c>
      <c r="N64" s="100"/>
      <c r="O64" s="102" t="str">
        <f t="shared" si="4"/>
        <v/>
      </c>
      <c r="P64" s="15"/>
      <c r="Q64" s="15"/>
      <c r="R64" s="27"/>
      <c r="S64" s="27"/>
      <c r="T64" s="15"/>
    </row>
    <row r="65" spans="1:20" x14ac:dyDescent="0.25">
      <c r="A65" s="15"/>
      <c r="B65" s="15"/>
      <c r="C65" s="30"/>
      <c r="D65" s="15"/>
      <c r="E65" s="15"/>
      <c r="F65" s="30" t="str">
        <f t="shared" si="6"/>
        <v/>
      </c>
      <c r="G65" s="27" t="str">
        <f t="shared" si="5"/>
        <v/>
      </c>
      <c r="H65" s="31" t="str">
        <f t="shared" si="2"/>
        <v/>
      </c>
      <c r="I65" s="15"/>
      <c r="J65" s="15"/>
      <c r="K65" s="15"/>
      <c r="L65" s="30"/>
      <c r="M65" s="100" t="str">
        <f t="shared" si="3"/>
        <v/>
      </c>
      <c r="N65" s="100"/>
      <c r="O65" s="102" t="str">
        <f t="shared" si="4"/>
        <v/>
      </c>
      <c r="P65" s="15"/>
      <c r="Q65" s="15"/>
      <c r="R65" s="27"/>
      <c r="S65" s="27"/>
      <c r="T65" s="15"/>
    </row>
    <row r="66" spans="1:20" x14ac:dyDescent="0.25">
      <c r="A66" s="15"/>
      <c r="B66" s="15"/>
      <c r="C66" s="30"/>
      <c r="D66" s="15"/>
      <c r="E66" s="15"/>
      <c r="F66" s="30" t="str">
        <f t="shared" si="6"/>
        <v/>
      </c>
      <c r="G66" s="27" t="str">
        <f t="shared" si="5"/>
        <v/>
      </c>
      <c r="H66" s="31" t="str">
        <f t="shared" si="2"/>
        <v/>
      </c>
      <c r="I66" s="15"/>
      <c r="J66" s="15"/>
      <c r="K66" s="15"/>
      <c r="L66" s="30"/>
      <c r="M66" s="100" t="str">
        <f t="shared" si="3"/>
        <v/>
      </c>
      <c r="N66" s="100"/>
      <c r="O66" s="102" t="str">
        <f t="shared" si="4"/>
        <v/>
      </c>
      <c r="P66" s="15"/>
      <c r="Q66" s="15"/>
      <c r="R66" s="27"/>
      <c r="S66" s="27"/>
      <c r="T66" s="15"/>
    </row>
    <row r="67" spans="1:20" x14ac:dyDescent="0.25">
      <c r="A67" s="15"/>
      <c r="B67" s="15"/>
      <c r="C67" s="30"/>
      <c r="D67" s="15"/>
      <c r="E67" s="15"/>
      <c r="F67" s="30" t="str">
        <f t="shared" si="6"/>
        <v/>
      </c>
      <c r="G67" s="27" t="str">
        <f t="shared" si="5"/>
        <v/>
      </c>
      <c r="H67" s="31" t="str">
        <f t="shared" si="2"/>
        <v/>
      </c>
      <c r="I67" s="15"/>
      <c r="J67" s="15"/>
      <c r="K67" s="15"/>
      <c r="L67" s="30"/>
      <c r="M67" s="100" t="str">
        <f t="shared" si="3"/>
        <v/>
      </c>
      <c r="N67" s="100"/>
      <c r="O67" s="102" t="str">
        <f t="shared" si="4"/>
        <v/>
      </c>
      <c r="P67" s="15"/>
      <c r="Q67" s="15"/>
      <c r="R67" s="27"/>
      <c r="S67" s="27"/>
      <c r="T67" s="15"/>
    </row>
    <row r="68" spans="1:20" x14ac:dyDescent="0.25">
      <c r="A68" s="15"/>
      <c r="B68" s="15"/>
      <c r="C68" s="30"/>
      <c r="D68" s="15"/>
      <c r="E68" s="15"/>
      <c r="F68" s="30" t="str">
        <f t="shared" si="6"/>
        <v/>
      </c>
      <c r="G68" s="27" t="str">
        <f t="shared" si="5"/>
        <v/>
      </c>
      <c r="H68" s="31" t="str">
        <f t="shared" si="2"/>
        <v/>
      </c>
      <c r="I68" s="15"/>
      <c r="J68" s="15"/>
      <c r="K68" s="15"/>
      <c r="L68" s="30"/>
      <c r="M68" s="100" t="str">
        <f t="shared" si="3"/>
        <v/>
      </c>
      <c r="N68" s="100"/>
      <c r="O68" s="102" t="str">
        <f t="shared" si="4"/>
        <v/>
      </c>
      <c r="P68" s="15"/>
      <c r="Q68" s="15"/>
      <c r="R68" s="27"/>
      <c r="S68" s="27"/>
      <c r="T68" s="15"/>
    </row>
    <row r="69" spans="1:20" x14ac:dyDescent="0.25">
      <c r="A69" s="15"/>
      <c r="B69" s="15"/>
      <c r="C69" s="30"/>
      <c r="D69" s="15"/>
      <c r="E69" s="15"/>
      <c r="F69" s="30" t="str">
        <f t="shared" si="6"/>
        <v/>
      </c>
      <c r="G69" s="27" t="str">
        <f t="shared" si="5"/>
        <v/>
      </c>
      <c r="H69" s="31" t="str">
        <f t="shared" si="2"/>
        <v/>
      </c>
      <c r="I69" s="15"/>
      <c r="J69" s="15"/>
      <c r="K69" s="15"/>
      <c r="L69" s="30"/>
      <c r="M69" s="100" t="str">
        <f t="shared" si="3"/>
        <v/>
      </c>
      <c r="N69" s="100"/>
      <c r="O69" s="102" t="str">
        <f t="shared" si="4"/>
        <v/>
      </c>
      <c r="P69" s="15"/>
      <c r="Q69" s="15"/>
      <c r="R69" s="27"/>
      <c r="S69" s="27"/>
      <c r="T69" s="15"/>
    </row>
    <row r="70" spans="1:20" x14ac:dyDescent="0.25">
      <c r="A70" s="15"/>
      <c r="B70" s="15"/>
      <c r="C70" s="30"/>
      <c r="D70" s="15"/>
      <c r="E70" s="15"/>
      <c r="F70" s="30" t="str">
        <f t="shared" si="6"/>
        <v/>
      </c>
      <c r="G70" s="27" t="str">
        <f t="shared" si="5"/>
        <v/>
      </c>
      <c r="H70" s="31" t="str">
        <f t="shared" ref="H70:H100" si="7">IF(G70="","",DATEDIF(G70,$B$3,"Y"))</f>
        <v/>
      </c>
      <c r="I70" s="15"/>
      <c r="J70" s="15"/>
      <c r="K70" s="15"/>
      <c r="L70" s="30"/>
      <c r="M70" s="100" t="str">
        <f t="shared" ref="M70:M100" si="8">IF(L70="","",EDATE(L70,4))</f>
        <v/>
      </c>
      <c r="N70" s="100"/>
      <c r="O70" s="102" t="str">
        <f t="shared" ref="O70:O100" si="9">IF(OR(J70="",K70=""),"",K70-J70)</f>
        <v/>
      </c>
      <c r="P70" s="15"/>
      <c r="Q70" s="15"/>
      <c r="R70" s="27"/>
      <c r="S70" s="27"/>
      <c r="T70" s="15"/>
    </row>
    <row r="71" spans="1:20" x14ac:dyDescent="0.25">
      <c r="A71" s="15"/>
      <c r="B71" s="15"/>
      <c r="C71" s="30"/>
      <c r="D71" s="15"/>
      <c r="E71" s="15"/>
      <c r="F71" s="30" t="str">
        <f t="shared" si="6"/>
        <v/>
      </c>
      <c r="G71" s="27" t="str">
        <f t="shared" si="5"/>
        <v/>
      </c>
      <c r="H71" s="31" t="str">
        <f t="shared" si="7"/>
        <v/>
      </c>
      <c r="I71" s="15"/>
      <c r="J71" s="15"/>
      <c r="K71" s="15"/>
      <c r="L71" s="30"/>
      <c r="M71" s="100" t="str">
        <f t="shared" si="8"/>
        <v/>
      </c>
      <c r="N71" s="100"/>
      <c r="O71" s="102" t="str">
        <f t="shared" si="9"/>
        <v/>
      </c>
      <c r="P71" s="15"/>
      <c r="Q71" s="15"/>
      <c r="R71" s="27"/>
      <c r="S71" s="27"/>
      <c r="T71" s="15"/>
    </row>
    <row r="72" spans="1:20" x14ac:dyDescent="0.25">
      <c r="A72" s="15"/>
      <c r="B72" s="15"/>
      <c r="C72" s="30"/>
      <c r="D72" s="15"/>
      <c r="E72" s="15"/>
      <c r="F72" s="30" t="str">
        <f t="shared" si="6"/>
        <v/>
      </c>
      <c r="G72" s="27" t="str">
        <f t="shared" si="5"/>
        <v/>
      </c>
      <c r="H72" s="31" t="str">
        <f t="shared" si="7"/>
        <v/>
      </c>
      <c r="I72" s="15"/>
      <c r="J72" s="15"/>
      <c r="K72" s="15"/>
      <c r="L72" s="30"/>
      <c r="M72" s="100" t="str">
        <f t="shared" si="8"/>
        <v/>
      </c>
      <c r="N72" s="100"/>
      <c r="O72" s="102" t="str">
        <f t="shared" si="9"/>
        <v/>
      </c>
      <c r="P72" s="15"/>
      <c r="Q72" s="15"/>
      <c r="R72" s="27"/>
      <c r="S72" s="27"/>
      <c r="T72" s="15"/>
    </row>
    <row r="73" spans="1:20" x14ac:dyDescent="0.25">
      <c r="A73" s="15"/>
      <c r="B73" s="15"/>
      <c r="C73" s="30"/>
      <c r="D73" s="15"/>
      <c r="E73" s="15"/>
      <c r="F73" s="30" t="str">
        <f t="shared" si="6"/>
        <v/>
      </c>
      <c r="G73" s="27" t="str">
        <f t="shared" si="5"/>
        <v/>
      </c>
      <c r="H73" s="31" t="str">
        <f t="shared" si="7"/>
        <v/>
      </c>
      <c r="I73" s="15"/>
      <c r="J73" s="15"/>
      <c r="K73" s="15"/>
      <c r="L73" s="30"/>
      <c r="M73" s="100" t="str">
        <f t="shared" si="8"/>
        <v/>
      </c>
      <c r="N73" s="100"/>
      <c r="O73" s="102" t="str">
        <f t="shared" si="9"/>
        <v/>
      </c>
      <c r="P73" s="15"/>
      <c r="Q73" s="15"/>
      <c r="R73" s="27"/>
      <c r="S73" s="27"/>
      <c r="T73" s="15"/>
    </row>
    <row r="74" spans="1:20" x14ac:dyDescent="0.25">
      <c r="A74" s="15"/>
      <c r="B74" s="15"/>
      <c r="C74" s="30"/>
      <c r="D74" s="15"/>
      <c r="E74" s="15"/>
      <c r="F74" s="30" t="str">
        <f t="shared" si="6"/>
        <v/>
      </c>
      <c r="G74" s="27" t="str">
        <f t="shared" si="5"/>
        <v/>
      </c>
      <c r="H74" s="31" t="str">
        <f t="shared" si="7"/>
        <v/>
      </c>
      <c r="I74" s="15"/>
      <c r="J74" s="15"/>
      <c r="K74" s="15"/>
      <c r="L74" s="30"/>
      <c r="M74" s="100" t="str">
        <f t="shared" si="8"/>
        <v/>
      </c>
      <c r="N74" s="100"/>
      <c r="O74" s="102" t="str">
        <f t="shared" si="9"/>
        <v/>
      </c>
      <c r="P74" s="15"/>
      <c r="Q74" s="15"/>
      <c r="R74" s="27"/>
      <c r="S74" s="27"/>
      <c r="T74" s="15"/>
    </row>
    <row r="75" spans="1:20" x14ac:dyDescent="0.25">
      <c r="A75" s="15"/>
      <c r="B75" s="15"/>
      <c r="C75" s="30"/>
      <c r="D75" s="15"/>
      <c r="E75" s="15"/>
      <c r="F75" s="30" t="str">
        <f t="shared" si="6"/>
        <v/>
      </c>
      <c r="G75" s="27" t="str">
        <f t="shared" si="5"/>
        <v/>
      </c>
      <c r="H75" s="31" t="str">
        <f t="shared" si="7"/>
        <v/>
      </c>
      <c r="I75" s="15"/>
      <c r="J75" s="15"/>
      <c r="K75" s="15"/>
      <c r="L75" s="30"/>
      <c r="M75" s="100" t="str">
        <f t="shared" si="8"/>
        <v/>
      </c>
      <c r="N75" s="100"/>
      <c r="O75" s="102" t="str">
        <f t="shared" si="9"/>
        <v/>
      </c>
      <c r="P75" s="15"/>
      <c r="Q75" s="15"/>
      <c r="R75" s="27"/>
      <c r="S75" s="27"/>
      <c r="T75" s="15"/>
    </row>
    <row r="76" spans="1:20" x14ac:dyDescent="0.25">
      <c r="A76" s="15"/>
      <c r="B76" s="15"/>
      <c r="C76" s="30"/>
      <c r="D76" s="15"/>
      <c r="E76" s="15"/>
      <c r="F76" s="30" t="str">
        <f t="shared" si="6"/>
        <v/>
      </c>
      <c r="G76" s="27" t="str">
        <f t="shared" si="5"/>
        <v/>
      </c>
      <c r="H76" s="31" t="str">
        <f t="shared" si="7"/>
        <v/>
      </c>
      <c r="I76" s="15"/>
      <c r="J76" s="15"/>
      <c r="K76" s="15"/>
      <c r="L76" s="30"/>
      <c r="M76" s="100" t="str">
        <f t="shared" si="8"/>
        <v/>
      </c>
      <c r="N76" s="100"/>
      <c r="O76" s="102" t="str">
        <f t="shared" si="9"/>
        <v/>
      </c>
      <c r="P76" s="15"/>
      <c r="Q76" s="15"/>
      <c r="R76" s="27"/>
      <c r="S76" s="27"/>
      <c r="T76" s="15"/>
    </row>
    <row r="77" spans="1:20" x14ac:dyDescent="0.25">
      <c r="A77" s="15"/>
      <c r="B77" s="15"/>
      <c r="C77" s="30"/>
      <c r="D77" s="15"/>
      <c r="E77" s="15"/>
      <c r="F77" s="30" t="str">
        <f t="shared" si="6"/>
        <v/>
      </c>
      <c r="G77" s="27" t="str">
        <f t="shared" si="5"/>
        <v/>
      </c>
      <c r="H77" s="31" t="str">
        <f t="shared" si="7"/>
        <v/>
      </c>
      <c r="I77" s="15"/>
      <c r="J77" s="15"/>
      <c r="K77" s="15"/>
      <c r="L77" s="30"/>
      <c r="M77" s="100" t="str">
        <f t="shared" si="8"/>
        <v/>
      </c>
      <c r="N77" s="100"/>
      <c r="O77" s="102" t="str">
        <f t="shared" si="9"/>
        <v/>
      </c>
      <c r="P77" s="15"/>
      <c r="Q77" s="15"/>
      <c r="R77" s="27"/>
      <c r="S77" s="27"/>
      <c r="T77" s="15"/>
    </row>
    <row r="78" spans="1:20" x14ac:dyDescent="0.25">
      <c r="A78" s="15"/>
      <c r="B78" s="15"/>
      <c r="C78" s="30"/>
      <c r="D78" s="15"/>
      <c r="E78" s="15"/>
      <c r="F78" s="30" t="str">
        <f t="shared" si="6"/>
        <v/>
      </c>
      <c r="G78" s="27" t="str">
        <f t="shared" ref="G78:G100" si="10">IFERROR(DATE(MID(B78,2,2),MID(B78,4,2),MID(B78,6,2)),"")</f>
        <v/>
      </c>
      <c r="H78" s="31" t="str">
        <f t="shared" si="7"/>
        <v/>
      </c>
      <c r="I78" s="15"/>
      <c r="J78" s="15"/>
      <c r="K78" s="15"/>
      <c r="L78" s="30"/>
      <c r="M78" s="100" t="str">
        <f t="shared" si="8"/>
        <v/>
      </c>
      <c r="N78" s="100"/>
      <c r="O78" s="102" t="str">
        <f t="shared" si="9"/>
        <v/>
      </c>
      <c r="P78" s="15"/>
      <c r="Q78" s="15"/>
      <c r="R78" s="27"/>
      <c r="S78" s="27"/>
      <c r="T78" s="15"/>
    </row>
    <row r="79" spans="1:20" x14ac:dyDescent="0.25">
      <c r="A79" s="15"/>
      <c r="B79" s="15"/>
      <c r="C79" s="30"/>
      <c r="D79" s="15"/>
      <c r="E79" s="15"/>
      <c r="F79" s="30" t="str">
        <f t="shared" si="6"/>
        <v/>
      </c>
      <c r="G79" s="27" t="str">
        <f t="shared" si="10"/>
        <v/>
      </c>
      <c r="H79" s="31" t="str">
        <f t="shared" si="7"/>
        <v/>
      </c>
      <c r="I79" s="15"/>
      <c r="J79" s="15"/>
      <c r="K79" s="15"/>
      <c r="L79" s="30"/>
      <c r="M79" s="100" t="str">
        <f t="shared" si="8"/>
        <v/>
      </c>
      <c r="N79" s="100"/>
      <c r="O79" s="102" t="str">
        <f t="shared" si="9"/>
        <v/>
      </c>
      <c r="P79" s="15"/>
      <c r="Q79" s="15"/>
      <c r="R79" s="27"/>
      <c r="S79" s="27"/>
      <c r="T79" s="15"/>
    </row>
    <row r="80" spans="1:20" x14ac:dyDescent="0.25">
      <c r="A80" s="15"/>
      <c r="B80" s="15"/>
      <c r="C80" s="30"/>
      <c r="D80" s="15"/>
      <c r="E80" s="15"/>
      <c r="F80" s="30" t="str">
        <f t="shared" si="6"/>
        <v/>
      </c>
      <c r="G80" s="27" t="str">
        <f t="shared" si="10"/>
        <v/>
      </c>
      <c r="H80" s="31" t="str">
        <f t="shared" si="7"/>
        <v/>
      </c>
      <c r="I80" s="15"/>
      <c r="J80" s="15"/>
      <c r="K80" s="15"/>
      <c r="L80" s="30"/>
      <c r="M80" s="100" t="str">
        <f t="shared" si="8"/>
        <v/>
      </c>
      <c r="N80" s="100"/>
      <c r="O80" s="102" t="str">
        <f t="shared" si="9"/>
        <v/>
      </c>
      <c r="P80" s="15"/>
      <c r="Q80" s="15"/>
      <c r="R80" s="27"/>
      <c r="S80" s="27"/>
      <c r="T80" s="15"/>
    </row>
    <row r="81" spans="1:20" x14ac:dyDescent="0.25">
      <c r="A81" s="15"/>
      <c r="B81" s="15"/>
      <c r="C81" s="30"/>
      <c r="D81" s="15"/>
      <c r="E81" s="15"/>
      <c r="F81" s="30" t="str">
        <f t="shared" si="6"/>
        <v/>
      </c>
      <c r="G81" s="27" t="str">
        <f t="shared" si="10"/>
        <v/>
      </c>
      <c r="H81" s="31" t="str">
        <f t="shared" si="7"/>
        <v/>
      </c>
      <c r="I81" s="15"/>
      <c r="J81" s="15"/>
      <c r="K81" s="15"/>
      <c r="L81" s="30"/>
      <c r="M81" s="100" t="str">
        <f t="shared" si="8"/>
        <v/>
      </c>
      <c r="N81" s="100"/>
      <c r="O81" s="102" t="str">
        <f t="shared" si="9"/>
        <v/>
      </c>
      <c r="P81" s="15"/>
      <c r="Q81" s="15"/>
      <c r="R81" s="27"/>
      <c r="S81" s="27"/>
      <c r="T81" s="15"/>
    </row>
    <row r="82" spans="1:20" x14ac:dyDescent="0.25">
      <c r="A82" s="15"/>
      <c r="B82" s="15"/>
      <c r="C82" s="30"/>
      <c r="D82" s="15"/>
      <c r="E82" s="15"/>
      <c r="F82" s="30" t="str">
        <f t="shared" si="6"/>
        <v/>
      </c>
      <c r="G82" s="27" t="str">
        <f t="shared" si="10"/>
        <v/>
      </c>
      <c r="H82" s="31" t="str">
        <f t="shared" si="7"/>
        <v/>
      </c>
      <c r="I82" s="15"/>
      <c r="J82" s="15"/>
      <c r="K82" s="15"/>
      <c r="L82" s="30"/>
      <c r="M82" s="100" t="str">
        <f t="shared" si="8"/>
        <v/>
      </c>
      <c r="N82" s="100"/>
      <c r="O82" s="102" t="str">
        <f t="shared" si="9"/>
        <v/>
      </c>
      <c r="P82" s="15"/>
      <c r="Q82" s="15"/>
      <c r="R82" s="27"/>
      <c r="S82" s="27"/>
      <c r="T82" s="15"/>
    </row>
    <row r="83" spans="1:20" x14ac:dyDescent="0.25">
      <c r="A83" s="15"/>
      <c r="B83" s="15"/>
      <c r="C83" s="30"/>
      <c r="D83" s="15"/>
      <c r="E83" s="15"/>
      <c r="F83" s="30" t="str">
        <f t="shared" si="6"/>
        <v/>
      </c>
      <c r="G83" s="27" t="str">
        <f t="shared" si="10"/>
        <v/>
      </c>
      <c r="H83" s="31" t="str">
        <f t="shared" si="7"/>
        <v/>
      </c>
      <c r="I83" s="15"/>
      <c r="J83" s="15"/>
      <c r="K83" s="15"/>
      <c r="L83" s="30"/>
      <c r="M83" s="100" t="str">
        <f t="shared" si="8"/>
        <v/>
      </c>
      <c r="N83" s="100"/>
      <c r="O83" s="102" t="str">
        <f t="shared" si="9"/>
        <v/>
      </c>
      <c r="P83" s="15"/>
      <c r="Q83" s="15"/>
      <c r="R83" s="27"/>
      <c r="S83" s="27"/>
      <c r="T83" s="15"/>
    </row>
    <row r="84" spans="1:20" x14ac:dyDescent="0.25">
      <c r="A84" s="15"/>
      <c r="B84" s="15"/>
      <c r="C84" s="30"/>
      <c r="D84" s="15"/>
      <c r="E84" s="15"/>
      <c r="F84" s="30" t="str">
        <f t="shared" si="6"/>
        <v/>
      </c>
      <c r="G84" s="27" t="str">
        <f t="shared" si="10"/>
        <v/>
      </c>
      <c r="H84" s="31" t="str">
        <f t="shared" si="7"/>
        <v/>
      </c>
      <c r="I84" s="15"/>
      <c r="J84" s="15"/>
      <c r="K84" s="15"/>
      <c r="L84" s="30"/>
      <c r="M84" s="100" t="str">
        <f t="shared" si="8"/>
        <v/>
      </c>
      <c r="N84" s="100"/>
      <c r="O84" s="102" t="str">
        <f t="shared" si="9"/>
        <v/>
      </c>
      <c r="P84" s="15"/>
      <c r="Q84" s="15"/>
      <c r="R84" s="27"/>
      <c r="S84" s="27"/>
      <c r="T84" s="15"/>
    </row>
    <row r="85" spans="1:20" x14ac:dyDescent="0.25">
      <c r="A85" s="15"/>
      <c r="B85" s="15"/>
      <c r="C85" s="30"/>
      <c r="D85" s="15"/>
      <c r="E85" s="15"/>
      <c r="F85" s="30" t="str">
        <f t="shared" si="6"/>
        <v/>
      </c>
      <c r="G85" s="27" t="str">
        <f t="shared" si="10"/>
        <v/>
      </c>
      <c r="H85" s="31" t="str">
        <f t="shared" si="7"/>
        <v/>
      </c>
      <c r="I85" s="15"/>
      <c r="J85" s="15"/>
      <c r="K85" s="15"/>
      <c r="L85" s="30"/>
      <c r="M85" s="100" t="str">
        <f t="shared" si="8"/>
        <v/>
      </c>
      <c r="N85" s="100"/>
      <c r="O85" s="102" t="str">
        <f t="shared" si="9"/>
        <v/>
      </c>
      <c r="P85" s="15"/>
      <c r="Q85" s="15"/>
      <c r="R85" s="27"/>
      <c r="S85" s="27"/>
      <c r="T85" s="15"/>
    </row>
    <row r="86" spans="1:20" x14ac:dyDescent="0.25">
      <c r="A86" s="15"/>
      <c r="B86" s="15"/>
      <c r="C86" s="30"/>
      <c r="D86" s="15"/>
      <c r="E86" s="15"/>
      <c r="F86" s="30" t="str">
        <f t="shared" si="6"/>
        <v/>
      </c>
      <c r="G86" s="27" t="str">
        <f t="shared" si="10"/>
        <v/>
      </c>
      <c r="H86" s="31" t="str">
        <f t="shared" si="7"/>
        <v/>
      </c>
      <c r="I86" s="15"/>
      <c r="J86" s="15"/>
      <c r="K86" s="15"/>
      <c r="L86" s="30"/>
      <c r="M86" s="100" t="str">
        <f t="shared" si="8"/>
        <v/>
      </c>
      <c r="N86" s="100"/>
      <c r="O86" s="102" t="str">
        <f t="shared" si="9"/>
        <v/>
      </c>
      <c r="P86" s="15"/>
      <c r="Q86" s="15"/>
      <c r="R86" s="27"/>
      <c r="S86" s="27"/>
      <c r="T86" s="15"/>
    </row>
    <row r="87" spans="1:20" x14ac:dyDescent="0.25">
      <c r="A87" s="15"/>
      <c r="B87" s="15"/>
      <c r="C87" s="30"/>
      <c r="D87" s="15"/>
      <c r="E87" s="15"/>
      <c r="F87" s="30" t="str">
        <f t="shared" si="6"/>
        <v/>
      </c>
      <c r="G87" s="27" t="str">
        <f t="shared" si="10"/>
        <v/>
      </c>
      <c r="H87" s="31" t="str">
        <f t="shared" si="7"/>
        <v/>
      </c>
      <c r="I87" s="15"/>
      <c r="J87" s="15"/>
      <c r="K87" s="15"/>
      <c r="L87" s="30"/>
      <c r="M87" s="100" t="str">
        <f t="shared" si="8"/>
        <v/>
      </c>
      <c r="N87" s="100"/>
      <c r="O87" s="102" t="str">
        <f t="shared" si="9"/>
        <v/>
      </c>
      <c r="P87" s="15"/>
      <c r="Q87" s="15"/>
      <c r="R87" s="27"/>
      <c r="S87" s="27"/>
      <c r="T87" s="15"/>
    </row>
    <row r="88" spans="1:20" x14ac:dyDescent="0.25">
      <c r="A88" s="15"/>
      <c r="B88" s="15"/>
      <c r="C88" s="30"/>
      <c r="D88" s="15"/>
      <c r="E88" s="15"/>
      <c r="F88" s="30" t="str">
        <f t="shared" ref="F88:F100" si="11">IF(OR(LEFT(B88,1)="3",LEFT(B88,1)="5"),"Mees",IF(OR(LEFT(B88,1)="4",LEFT(B88,1)="6"),"Naine",""))</f>
        <v/>
      </c>
      <c r="G88" s="27" t="str">
        <f t="shared" si="10"/>
        <v/>
      </c>
      <c r="H88" s="31" t="str">
        <f t="shared" si="7"/>
        <v/>
      </c>
      <c r="I88" s="15"/>
      <c r="J88" s="15"/>
      <c r="K88" s="15"/>
      <c r="L88" s="30"/>
      <c r="M88" s="100" t="str">
        <f t="shared" si="8"/>
        <v/>
      </c>
      <c r="N88" s="100"/>
      <c r="O88" s="102" t="str">
        <f t="shared" si="9"/>
        <v/>
      </c>
      <c r="P88" s="15"/>
      <c r="Q88" s="15"/>
      <c r="R88" s="27"/>
      <c r="S88" s="27"/>
      <c r="T88" s="15"/>
    </row>
    <row r="89" spans="1:20" x14ac:dyDescent="0.25">
      <c r="A89" s="15"/>
      <c r="B89" s="15"/>
      <c r="C89" s="30"/>
      <c r="D89" s="15"/>
      <c r="E89" s="15"/>
      <c r="F89" s="30" t="str">
        <f t="shared" si="11"/>
        <v/>
      </c>
      <c r="G89" s="27" t="str">
        <f t="shared" si="10"/>
        <v/>
      </c>
      <c r="H89" s="31" t="str">
        <f t="shared" si="7"/>
        <v/>
      </c>
      <c r="I89" s="15"/>
      <c r="J89" s="15"/>
      <c r="K89" s="15"/>
      <c r="L89" s="30"/>
      <c r="M89" s="100" t="str">
        <f t="shared" si="8"/>
        <v/>
      </c>
      <c r="N89" s="100"/>
      <c r="O89" s="102" t="str">
        <f t="shared" si="9"/>
        <v/>
      </c>
      <c r="P89" s="15"/>
      <c r="Q89" s="15"/>
      <c r="R89" s="27"/>
      <c r="S89" s="27"/>
      <c r="T89" s="15"/>
    </row>
    <row r="90" spans="1:20" x14ac:dyDescent="0.25">
      <c r="A90" s="15"/>
      <c r="B90" s="15"/>
      <c r="C90" s="30"/>
      <c r="D90" s="15"/>
      <c r="E90" s="15"/>
      <c r="F90" s="30" t="str">
        <f t="shared" si="11"/>
        <v/>
      </c>
      <c r="G90" s="27" t="str">
        <f t="shared" si="10"/>
        <v/>
      </c>
      <c r="H90" s="31" t="str">
        <f t="shared" si="7"/>
        <v/>
      </c>
      <c r="I90" s="15"/>
      <c r="J90" s="15"/>
      <c r="K90" s="15"/>
      <c r="L90" s="30"/>
      <c r="M90" s="100" t="str">
        <f t="shared" si="8"/>
        <v/>
      </c>
      <c r="N90" s="100"/>
      <c r="O90" s="102" t="str">
        <f t="shared" si="9"/>
        <v/>
      </c>
      <c r="P90" s="15"/>
      <c r="Q90" s="15"/>
      <c r="R90" s="27"/>
      <c r="S90" s="27"/>
      <c r="T90" s="15"/>
    </row>
    <row r="91" spans="1:20" x14ac:dyDescent="0.25">
      <c r="A91" s="15"/>
      <c r="B91" s="15"/>
      <c r="C91" s="30"/>
      <c r="D91" s="15"/>
      <c r="E91" s="15"/>
      <c r="F91" s="30" t="str">
        <f t="shared" si="11"/>
        <v/>
      </c>
      <c r="G91" s="27" t="str">
        <f t="shared" si="10"/>
        <v/>
      </c>
      <c r="H91" s="31" t="str">
        <f t="shared" si="7"/>
        <v/>
      </c>
      <c r="I91" s="15"/>
      <c r="J91" s="15"/>
      <c r="K91" s="15"/>
      <c r="L91" s="30"/>
      <c r="M91" s="100" t="str">
        <f t="shared" si="8"/>
        <v/>
      </c>
      <c r="N91" s="100"/>
      <c r="O91" s="102" t="str">
        <f t="shared" si="9"/>
        <v/>
      </c>
      <c r="P91" s="15"/>
      <c r="Q91" s="15"/>
      <c r="R91" s="27"/>
      <c r="S91" s="27"/>
      <c r="T91" s="15"/>
    </row>
    <row r="92" spans="1:20" x14ac:dyDescent="0.25">
      <c r="A92" s="15"/>
      <c r="B92" s="15"/>
      <c r="C92" s="30"/>
      <c r="D92" s="15"/>
      <c r="E92" s="15"/>
      <c r="F92" s="30" t="str">
        <f t="shared" si="11"/>
        <v/>
      </c>
      <c r="G92" s="27" t="str">
        <f t="shared" si="10"/>
        <v/>
      </c>
      <c r="H92" s="31" t="str">
        <f t="shared" si="7"/>
        <v/>
      </c>
      <c r="I92" s="15"/>
      <c r="J92" s="15"/>
      <c r="K92" s="15"/>
      <c r="L92" s="30"/>
      <c r="M92" s="100" t="str">
        <f t="shared" si="8"/>
        <v/>
      </c>
      <c r="N92" s="100"/>
      <c r="O92" s="102" t="str">
        <f t="shared" si="9"/>
        <v/>
      </c>
      <c r="P92" s="15"/>
      <c r="Q92" s="15"/>
      <c r="R92" s="27"/>
      <c r="S92" s="27"/>
      <c r="T92" s="15"/>
    </row>
    <row r="93" spans="1:20" x14ac:dyDescent="0.25">
      <c r="A93" s="15"/>
      <c r="B93" s="15"/>
      <c r="C93" s="30"/>
      <c r="D93" s="15"/>
      <c r="E93" s="15"/>
      <c r="F93" s="30" t="str">
        <f t="shared" si="11"/>
        <v/>
      </c>
      <c r="G93" s="27" t="str">
        <f t="shared" si="10"/>
        <v/>
      </c>
      <c r="H93" s="31" t="str">
        <f t="shared" si="7"/>
        <v/>
      </c>
      <c r="I93" s="15"/>
      <c r="J93" s="15"/>
      <c r="K93" s="15"/>
      <c r="L93" s="30"/>
      <c r="M93" s="100" t="str">
        <f t="shared" si="8"/>
        <v/>
      </c>
      <c r="N93" s="100"/>
      <c r="O93" s="102" t="str">
        <f t="shared" si="9"/>
        <v/>
      </c>
      <c r="P93" s="15"/>
      <c r="Q93" s="15"/>
      <c r="R93" s="27"/>
      <c r="S93" s="27"/>
      <c r="T93" s="15"/>
    </row>
    <row r="94" spans="1:20" x14ac:dyDescent="0.25">
      <c r="A94" s="15"/>
      <c r="B94" s="15"/>
      <c r="C94" s="30"/>
      <c r="D94" s="15"/>
      <c r="E94" s="15"/>
      <c r="F94" s="30" t="str">
        <f t="shared" si="11"/>
        <v/>
      </c>
      <c r="G94" s="27" t="str">
        <f t="shared" si="10"/>
        <v/>
      </c>
      <c r="H94" s="31" t="str">
        <f t="shared" si="7"/>
        <v/>
      </c>
      <c r="I94" s="15"/>
      <c r="J94" s="15"/>
      <c r="K94" s="15"/>
      <c r="L94" s="30"/>
      <c r="M94" s="100" t="str">
        <f t="shared" si="8"/>
        <v/>
      </c>
      <c r="N94" s="100"/>
      <c r="O94" s="102" t="str">
        <f t="shared" si="9"/>
        <v/>
      </c>
      <c r="P94" s="15"/>
      <c r="Q94" s="15"/>
      <c r="R94" s="27"/>
      <c r="S94" s="27"/>
      <c r="T94" s="15"/>
    </row>
    <row r="95" spans="1:20" x14ac:dyDescent="0.25">
      <c r="A95" s="15"/>
      <c r="B95" s="15"/>
      <c r="C95" s="30"/>
      <c r="D95" s="15"/>
      <c r="E95" s="15"/>
      <c r="F95" s="30" t="str">
        <f t="shared" si="11"/>
        <v/>
      </c>
      <c r="G95" s="27" t="str">
        <f t="shared" si="10"/>
        <v/>
      </c>
      <c r="H95" s="31" t="str">
        <f t="shared" si="7"/>
        <v/>
      </c>
      <c r="I95" s="15"/>
      <c r="J95" s="15"/>
      <c r="K95" s="15"/>
      <c r="L95" s="30"/>
      <c r="M95" s="100" t="str">
        <f t="shared" si="8"/>
        <v/>
      </c>
      <c r="N95" s="100"/>
      <c r="O95" s="102" t="str">
        <f t="shared" si="9"/>
        <v/>
      </c>
      <c r="P95" s="15"/>
      <c r="Q95" s="15"/>
      <c r="R95" s="27"/>
      <c r="S95" s="27"/>
      <c r="T95" s="15"/>
    </row>
    <row r="96" spans="1:20" x14ac:dyDescent="0.25">
      <c r="A96" s="15"/>
      <c r="B96" s="15"/>
      <c r="C96" s="30"/>
      <c r="D96" s="15"/>
      <c r="E96" s="15"/>
      <c r="F96" s="30" t="str">
        <f t="shared" si="11"/>
        <v/>
      </c>
      <c r="G96" s="27" t="str">
        <f t="shared" si="10"/>
        <v/>
      </c>
      <c r="H96" s="31" t="str">
        <f t="shared" si="7"/>
        <v/>
      </c>
      <c r="I96" s="15"/>
      <c r="J96" s="15"/>
      <c r="K96" s="15"/>
      <c r="L96" s="30"/>
      <c r="M96" s="100" t="str">
        <f t="shared" si="8"/>
        <v/>
      </c>
      <c r="N96" s="100"/>
      <c r="O96" s="102" t="str">
        <f t="shared" si="9"/>
        <v/>
      </c>
      <c r="P96" s="15"/>
      <c r="Q96" s="15"/>
      <c r="R96" s="27"/>
      <c r="S96" s="27"/>
      <c r="T96" s="15"/>
    </row>
    <row r="97" spans="1:20" x14ac:dyDescent="0.25">
      <c r="A97" s="15"/>
      <c r="B97" s="15"/>
      <c r="C97" s="30"/>
      <c r="D97" s="15"/>
      <c r="E97" s="15"/>
      <c r="F97" s="30" t="str">
        <f t="shared" si="11"/>
        <v/>
      </c>
      <c r="G97" s="27" t="str">
        <f t="shared" si="10"/>
        <v/>
      </c>
      <c r="H97" s="31" t="str">
        <f t="shared" si="7"/>
        <v/>
      </c>
      <c r="I97" s="15"/>
      <c r="J97" s="15"/>
      <c r="K97" s="15"/>
      <c r="L97" s="30"/>
      <c r="M97" s="100" t="str">
        <f t="shared" si="8"/>
        <v/>
      </c>
      <c r="N97" s="100"/>
      <c r="O97" s="102" t="str">
        <f t="shared" si="9"/>
        <v/>
      </c>
      <c r="P97" s="15"/>
      <c r="Q97" s="15"/>
      <c r="R97" s="27"/>
      <c r="S97" s="27"/>
      <c r="T97" s="15"/>
    </row>
    <row r="98" spans="1:20" x14ac:dyDescent="0.25">
      <c r="A98" s="15"/>
      <c r="B98" s="15"/>
      <c r="C98" s="30"/>
      <c r="D98" s="15"/>
      <c r="E98" s="15"/>
      <c r="F98" s="30" t="str">
        <f t="shared" si="11"/>
        <v/>
      </c>
      <c r="G98" s="27" t="str">
        <f t="shared" si="10"/>
        <v/>
      </c>
      <c r="H98" s="31" t="str">
        <f t="shared" si="7"/>
        <v/>
      </c>
      <c r="I98" s="15"/>
      <c r="J98" s="15"/>
      <c r="K98" s="15"/>
      <c r="L98" s="30"/>
      <c r="M98" s="100" t="str">
        <f t="shared" si="8"/>
        <v/>
      </c>
      <c r="N98" s="100"/>
      <c r="O98" s="102" t="str">
        <f t="shared" si="9"/>
        <v/>
      </c>
      <c r="P98" s="15"/>
      <c r="Q98" s="15"/>
      <c r="R98" s="27"/>
      <c r="S98" s="27"/>
      <c r="T98" s="15"/>
    </row>
    <row r="99" spans="1:20" x14ac:dyDescent="0.25">
      <c r="A99" s="15"/>
      <c r="B99" s="15"/>
      <c r="C99" s="30"/>
      <c r="D99" s="15"/>
      <c r="E99" s="15"/>
      <c r="F99" s="30" t="str">
        <f t="shared" si="11"/>
        <v/>
      </c>
      <c r="G99" s="27" t="str">
        <f t="shared" si="10"/>
        <v/>
      </c>
      <c r="H99" s="31" t="str">
        <f t="shared" si="7"/>
        <v/>
      </c>
      <c r="I99" s="15"/>
      <c r="J99" s="15"/>
      <c r="K99" s="15"/>
      <c r="L99" s="30"/>
      <c r="M99" s="100" t="str">
        <f t="shared" si="8"/>
        <v/>
      </c>
      <c r="N99" s="100"/>
      <c r="O99" s="102" t="str">
        <f t="shared" si="9"/>
        <v/>
      </c>
      <c r="P99" s="15"/>
      <c r="Q99" s="15"/>
      <c r="R99" s="27"/>
      <c r="S99" s="27"/>
      <c r="T99" s="15"/>
    </row>
    <row r="100" spans="1:20" x14ac:dyDescent="0.25">
      <c r="A100" s="15"/>
      <c r="B100" s="15"/>
      <c r="C100" s="30"/>
      <c r="D100" s="15"/>
      <c r="E100" s="15"/>
      <c r="F100" s="30" t="str">
        <f t="shared" si="11"/>
        <v/>
      </c>
      <c r="G100" s="27" t="str">
        <f t="shared" si="10"/>
        <v/>
      </c>
      <c r="H100" s="31" t="str">
        <f t="shared" si="7"/>
        <v/>
      </c>
      <c r="I100" s="15"/>
      <c r="J100" s="15"/>
      <c r="K100" s="15"/>
      <c r="L100" s="30"/>
      <c r="M100" s="100" t="str">
        <f t="shared" si="8"/>
        <v/>
      </c>
      <c r="N100" s="100"/>
      <c r="O100" s="102" t="str">
        <f t="shared" si="9"/>
        <v/>
      </c>
      <c r="P100" s="15"/>
      <c r="Q100" s="15"/>
      <c r="R100" s="27"/>
      <c r="S100" s="27"/>
      <c r="T100" s="15"/>
    </row>
  </sheetData>
  <autoFilter ref="A4:T12" xr:uid="{00000000-0009-0000-0000-000000000000}"/>
  <dataConsolidate/>
  <mergeCells count="1">
    <mergeCell ref="A1:D1"/>
  </mergeCells>
  <dataValidations count="4">
    <dataValidation type="list" allowBlank="1" showInputMessage="1" showErrorMessage="1" sqref="C5:C100" xr:uid="{00000000-0002-0000-0000-000000000000}">
      <formula1>"1. TK,2. TK,Laps"</formula1>
    </dataValidation>
    <dataValidation type="list" allowBlank="1" showInputMessage="1" showErrorMessage="1" sqref="F5:F100" xr:uid="{00000000-0002-0000-0000-000003000000}">
      <formula1>"Mees,Naine"</formula1>
    </dataValidation>
    <dataValidation type="list" allowBlank="1" showInputMessage="1" showErrorMessage="1" sqref="Q5:Q100" xr:uid="{95F36829-70D0-4EEF-92AF-7A2A5CFA09CC}">
      <formula1>$Y$4:$Y$20</formula1>
    </dataValidation>
    <dataValidation type="list" allowBlank="1" showInputMessage="1" showErrorMessage="1" sqref="P5:P100" xr:uid="{5724E9B0-76C5-4031-BCD3-04002ECFC8B6}">
      <formula1>"RVK taotleja,RVK taotleja kohtus,RVK saaja, AJK taotleja, AJK saaja, Viibimisõigus, Muu"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A1:N41"/>
  <sheetViews>
    <sheetView tabSelected="1" workbookViewId="0">
      <pane ySplit="4" topLeftCell="A5" activePane="bottomLeft" state="frozen"/>
      <selection activeCell="D25" sqref="D25"/>
      <selection pane="bottomLeft" activeCell="M14" sqref="M14"/>
    </sheetView>
  </sheetViews>
  <sheetFormatPr defaultColWidth="8.85546875" defaultRowHeight="15" x14ac:dyDescent="0.25"/>
  <cols>
    <col min="1" max="1" width="15.85546875" style="2" customWidth="1"/>
    <col min="2" max="2" width="16.42578125" style="3" customWidth="1"/>
    <col min="3" max="3" width="61.85546875" style="2" bestFit="1" customWidth="1"/>
    <col min="4" max="4" width="8.42578125" style="2" customWidth="1"/>
    <col min="5" max="5" width="9.7109375" style="8" bestFit="1" customWidth="1"/>
    <col min="6" max="6" width="9.42578125" style="8" customWidth="1"/>
    <col min="7" max="7" width="10.5703125" style="18" customWidth="1"/>
    <col min="8" max="8" width="10.85546875" style="2" customWidth="1"/>
    <col min="9" max="9" width="10.42578125" style="2" customWidth="1"/>
    <col min="10" max="10" width="28.42578125" customWidth="1"/>
    <col min="11" max="11" width="12.85546875" style="2" customWidth="1"/>
    <col min="12" max="12" width="8.85546875" style="2"/>
    <col min="13" max="13" width="61.42578125" style="2" bestFit="1" customWidth="1"/>
    <col min="14" max="16384" width="8.85546875" style="2"/>
  </cols>
  <sheetData>
    <row r="1" spans="1:14" ht="14.45" customHeight="1" x14ac:dyDescent="0.2">
      <c r="A1" s="40" t="s">
        <v>14</v>
      </c>
      <c r="B1" s="41"/>
      <c r="C1" s="4" t="s">
        <v>8</v>
      </c>
      <c r="D1" s="9"/>
      <c r="E1" s="80"/>
      <c r="F1" s="81"/>
      <c r="G1" s="16" t="s">
        <v>9</v>
      </c>
      <c r="H1" s="90"/>
      <c r="I1" s="91"/>
      <c r="J1" s="91"/>
      <c r="M1" s="14"/>
    </row>
    <row r="2" spans="1:14" ht="18.600000000000001" customHeight="1" thickBot="1" x14ac:dyDescent="0.25">
      <c r="A2" s="42" t="s">
        <v>7</v>
      </c>
      <c r="B2" s="43"/>
      <c r="C2" s="10" t="s">
        <v>11</v>
      </c>
      <c r="D2" s="11"/>
      <c r="E2" s="82" t="s">
        <v>13</v>
      </c>
      <c r="F2" s="83"/>
      <c r="G2" s="17" t="s">
        <v>10</v>
      </c>
      <c r="H2" s="92"/>
      <c r="I2" s="93"/>
      <c r="J2" s="93"/>
      <c r="M2" s="14"/>
    </row>
    <row r="3" spans="1:14" ht="24" customHeight="1" x14ac:dyDescent="0.2">
      <c r="A3" s="94" t="s">
        <v>20</v>
      </c>
      <c r="B3" s="96" t="s">
        <v>19</v>
      </c>
      <c r="C3" s="86" t="s">
        <v>1</v>
      </c>
      <c r="D3" s="86" t="s">
        <v>0</v>
      </c>
      <c r="E3" s="98" t="s">
        <v>3</v>
      </c>
      <c r="F3" s="99"/>
      <c r="G3" s="84" t="s">
        <v>18</v>
      </c>
      <c r="H3" s="86" t="s">
        <v>6</v>
      </c>
      <c r="I3" s="86" t="s">
        <v>2</v>
      </c>
      <c r="J3" s="88" t="s">
        <v>17</v>
      </c>
      <c r="K3" s="79"/>
      <c r="M3" s="14"/>
    </row>
    <row r="4" spans="1:14" ht="39" customHeight="1" thickBot="1" x14ac:dyDescent="0.25">
      <c r="A4" s="95"/>
      <c r="B4" s="97"/>
      <c r="C4" s="87"/>
      <c r="D4" s="87"/>
      <c r="E4" s="13" t="s">
        <v>4</v>
      </c>
      <c r="F4" s="13" t="s">
        <v>5</v>
      </c>
      <c r="G4" s="85"/>
      <c r="H4" s="87"/>
      <c r="I4" s="87"/>
      <c r="J4" s="89"/>
      <c r="K4" s="79"/>
      <c r="M4" s="14"/>
    </row>
    <row r="5" spans="1:14" ht="15" customHeight="1" x14ac:dyDescent="0.25">
      <c r="A5" s="44" t="str">
        <f>IFERROR(VLOOKUP(B5,Andmestik!B:C,2,FALSE),"")</f>
        <v>1. TK</v>
      </c>
      <c r="B5" s="45">
        <f>Andmestik!B5</f>
        <v>37707270295</v>
      </c>
      <c r="C5" s="21" t="s">
        <v>29</v>
      </c>
      <c r="D5" s="46">
        <f>IFERROR(VLOOKUP($C5,$M$6:$N$30,2,FALSE),"")</f>
        <v>104</v>
      </c>
      <c r="E5" s="47"/>
      <c r="F5" s="47"/>
      <c r="G5" s="48">
        <v>1</v>
      </c>
      <c r="H5" s="49">
        <v>35</v>
      </c>
      <c r="I5" s="50">
        <f t="shared" ref="I5:I40" si="0">IFERROR(ROUND(G5*H5,2),0)</f>
        <v>35</v>
      </c>
      <c r="J5" s="51"/>
      <c r="K5" s="12"/>
      <c r="M5" s="19" t="s">
        <v>24</v>
      </c>
      <c r="N5" s="20" t="s">
        <v>25</v>
      </c>
    </row>
    <row r="6" spans="1:14" ht="14.45" customHeight="1" x14ac:dyDescent="0.25">
      <c r="A6" s="44" t="str">
        <f>IFERROR(VLOOKUP(B6,Andmestik!B:C,2,FALSE),"")</f>
        <v/>
      </c>
      <c r="B6" s="52">
        <f>Andmestik!B6</f>
        <v>0</v>
      </c>
      <c r="C6" s="21"/>
      <c r="D6" s="46" t="str">
        <f>IFERROR(VLOOKUP($C6,$M$6:$N$30,2,FALSE),"")</f>
        <v/>
      </c>
      <c r="E6" s="53"/>
      <c r="F6" s="53"/>
      <c r="G6" s="54"/>
      <c r="H6" s="55"/>
      <c r="I6" s="50">
        <f t="shared" si="0"/>
        <v>0</v>
      </c>
      <c r="J6" s="56"/>
      <c r="K6" s="12"/>
      <c r="M6" s="2" t="s">
        <v>26</v>
      </c>
      <c r="N6" s="2">
        <v>101</v>
      </c>
    </row>
    <row r="7" spans="1:14" ht="14.45" customHeight="1" x14ac:dyDescent="0.25">
      <c r="A7" s="44" t="str">
        <f>IFERROR(VLOOKUP(B7,Andmestik!B:C,2,FALSE),"")</f>
        <v/>
      </c>
      <c r="B7" s="52"/>
      <c r="C7" s="21"/>
      <c r="D7" s="46" t="str">
        <f>IFERROR(VLOOKUP($C7,$M$6:$N$30,2,FALSE),"")</f>
        <v/>
      </c>
      <c r="E7" s="57"/>
      <c r="F7" s="57"/>
      <c r="G7" s="58"/>
      <c r="H7" s="59"/>
      <c r="I7" s="50">
        <f t="shared" si="0"/>
        <v>0</v>
      </c>
      <c r="J7" s="56"/>
      <c r="K7" s="12"/>
      <c r="M7" s="2" t="s">
        <v>27</v>
      </c>
      <c r="N7" s="2">
        <v>102</v>
      </c>
    </row>
    <row r="8" spans="1:14" ht="14.45" customHeight="1" x14ac:dyDescent="0.25">
      <c r="A8" s="44" t="str">
        <f>IFERROR(VLOOKUP(B8,Andmestik!B:C,2,FALSE),"")</f>
        <v/>
      </c>
      <c r="B8" s="52"/>
      <c r="C8" s="21"/>
      <c r="D8" s="46" t="str">
        <f>IFERROR(VLOOKUP($C8,$M$6:$N$30,2,FALSE),"")</f>
        <v/>
      </c>
      <c r="E8" s="57"/>
      <c r="F8" s="57"/>
      <c r="G8" s="58"/>
      <c r="H8" s="59"/>
      <c r="I8" s="50">
        <f t="shared" si="0"/>
        <v>0</v>
      </c>
      <c r="J8" s="56"/>
      <c r="K8" s="12"/>
      <c r="M8" s="2" t="s">
        <v>28</v>
      </c>
      <c r="N8" s="2">
        <v>103</v>
      </c>
    </row>
    <row r="9" spans="1:14" ht="14.45" customHeight="1" x14ac:dyDescent="0.25">
      <c r="A9" s="44" t="str">
        <f>IFERROR(VLOOKUP(B9,Andmestik!B:C,2,FALSE),"")</f>
        <v/>
      </c>
      <c r="B9" s="52"/>
      <c r="C9" s="21"/>
      <c r="D9" s="46" t="str">
        <f>IFERROR(VLOOKUP($C9,$M$6:$N$30,2,FALSE),"")</f>
        <v/>
      </c>
      <c r="E9" s="57"/>
      <c r="F9" s="57"/>
      <c r="G9" s="58"/>
      <c r="H9" s="59"/>
      <c r="I9" s="50">
        <f t="shared" si="0"/>
        <v>0</v>
      </c>
      <c r="J9" s="56"/>
      <c r="K9" s="12"/>
      <c r="M9" s="2" t="s">
        <v>29</v>
      </c>
      <c r="N9" s="2">
        <v>104</v>
      </c>
    </row>
    <row r="10" spans="1:14" ht="14.45" customHeight="1" x14ac:dyDescent="0.25">
      <c r="A10" s="44" t="str">
        <f>IFERROR(VLOOKUP(B10,Andmestik!B:C,2,FALSE),"")</f>
        <v/>
      </c>
      <c r="B10" s="52"/>
      <c r="C10" s="21"/>
      <c r="D10" s="46" t="str">
        <f>IFERROR(VLOOKUP($C10,$M$6:$N$30,2,FALSE),"")</f>
        <v/>
      </c>
      <c r="E10" s="57"/>
      <c r="F10" s="57"/>
      <c r="G10" s="58"/>
      <c r="H10" s="59"/>
      <c r="I10" s="50">
        <f t="shared" si="0"/>
        <v>0</v>
      </c>
      <c r="J10" s="56"/>
      <c r="K10" s="12"/>
      <c r="M10" s="2" t="s">
        <v>30</v>
      </c>
      <c r="N10" s="2">
        <v>105</v>
      </c>
    </row>
    <row r="11" spans="1:14" ht="14.45" customHeight="1" x14ac:dyDescent="0.25">
      <c r="A11" s="44" t="str">
        <f>IFERROR(VLOOKUP(B11,Andmestik!B:C,2,FALSE),"")</f>
        <v/>
      </c>
      <c r="B11" s="52"/>
      <c r="C11" s="21"/>
      <c r="D11" s="46" t="str">
        <f>IFERROR(VLOOKUP($C11,$M$6:$N$30,2,FALSE),"")</f>
        <v/>
      </c>
      <c r="E11" s="57"/>
      <c r="F11" s="57"/>
      <c r="G11" s="58"/>
      <c r="H11" s="59"/>
      <c r="I11" s="50">
        <f t="shared" si="0"/>
        <v>0</v>
      </c>
      <c r="J11" s="56"/>
      <c r="K11" s="12"/>
      <c r="M11" s="2" t="s">
        <v>31</v>
      </c>
      <c r="N11" s="2">
        <v>106</v>
      </c>
    </row>
    <row r="12" spans="1:14" ht="14.45" customHeight="1" x14ac:dyDescent="0.25">
      <c r="A12" s="44" t="str">
        <f>IFERROR(VLOOKUP(B12,Andmestik!B:C,2,FALSE),"")</f>
        <v/>
      </c>
      <c r="B12" s="52"/>
      <c r="C12" s="21"/>
      <c r="D12" s="46" t="str">
        <f>IFERROR(VLOOKUP($C12,$M$6:$N$30,2,FALSE),"")</f>
        <v/>
      </c>
      <c r="E12" s="57"/>
      <c r="F12" s="57"/>
      <c r="G12" s="58"/>
      <c r="H12" s="59"/>
      <c r="I12" s="50">
        <f t="shared" si="0"/>
        <v>0</v>
      </c>
      <c r="J12" s="56"/>
      <c r="K12" s="12"/>
      <c r="M12" s="2" t="s">
        <v>32</v>
      </c>
      <c r="N12" s="2">
        <v>108</v>
      </c>
    </row>
    <row r="13" spans="1:14" ht="14.45" customHeight="1" x14ac:dyDescent="0.25">
      <c r="A13" s="44" t="str">
        <f>IFERROR(VLOOKUP(B13,Andmestik!B:C,2,FALSE),"")</f>
        <v/>
      </c>
      <c r="B13" s="52"/>
      <c r="C13" s="21"/>
      <c r="D13" s="46" t="str">
        <f>IFERROR(VLOOKUP($C13,$M$6:$N$30,2,FALSE),"")</f>
        <v/>
      </c>
      <c r="E13" s="57"/>
      <c r="F13" s="57"/>
      <c r="G13" s="58"/>
      <c r="H13" s="59"/>
      <c r="I13" s="50">
        <f t="shared" si="0"/>
        <v>0</v>
      </c>
      <c r="J13" s="56"/>
      <c r="K13" s="12"/>
    </row>
    <row r="14" spans="1:14" ht="14.45" customHeight="1" x14ac:dyDescent="0.25">
      <c r="A14" s="44"/>
      <c r="B14" s="52"/>
      <c r="C14" s="21"/>
      <c r="D14" s="46"/>
      <c r="E14" s="57"/>
      <c r="F14" s="57"/>
      <c r="G14" s="58"/>
      <c r="H14" s="59"/>
      <c r="I14" s="50">
        <f t="shared" si="0"/>
        <v>0</v>
      </c>
      <c r="J14" s="56"/>
      <c r="K14" s="12"/>
    </row>
    <row r="15" spans="1:14" ht="14.45" customHeight="1" x14ac:dyDescent="0.25">
      <c r="A15" s="44"/>
      <c r="B15" s="52"/>
      <c r="C15" s="21"/>
      <c r="D15" s="46"/>
      <c r="E15" s="57"/>
      <c r="F15" s="57"/>
      <c r="G15" s="58"/>
      <c r="H15" s="59"/>
      <c r="I15" s="50">
        <f t="shared" si="0"/>
        <v>0</v>
      </c>
      <c r="J15" s="56"/>
      <c r="K15" s="12"/>
    </row>
    <row r="16" spans="1:14" ht="14.45" customHeight="1" x14ac:dyDescent="0.25">
      <c r="A16" s="44"/>
      <c r="B16" s="52"/>
      <c r="C16" s="21"/>
      <c r="D16" s="46"/>
      <c r="E16" s="57"/>
      <c r="F16" s="57"/>
      <c r="G16" s="58"/>
      <c r="H16" s="59"/>
      <c r="I16" s="50">
        <f t="shared" si="0"/>
        <v>0</v>
      </c>
      <c r="J16" s="56"/>
      <c r="K16" s="12"/>
    </row>
    <row r="17" spans="1:11" ht="14.45" customHeight="1" x14ac:dyDescent="0.25">
      <c r="A17" s="44"/>
      <c r="B17" s="52"/>
      <c r="C17" s="21"/>
      <c r="D17" s="46"/>
      <c r="E17" s="57"/>
      <c r="F17" s="57"/>
      <c r="G17" s="58"/>
      <c r="H17" s="59"/>
      <c r="I17" s="50">
        <f t="shared" si="0"/>
        <v>0</v>
      </c>
      <c r="J17" s="56"/>
      <c r="K17" s="12"/>
    </row>
    <row r="18" spans="1:11" ht="14.45" customHeight="1" x14ac:dyDescent="0.25">
      <c r="A18" s="44"/>
      <c r="B18" s="52"/>
      <c r="C18" s="21"/>
      <c r="D18" s="46"/>
      <c r="E18" s="57"/>
      <c r="F18" s="57"/>
      <c r="G18" s="58"/>
      <c r="H18" s="59"/>
      <c r="I18" s="50">
        <f t="shared" si="0"/>
        <v>0</v>
      </c>
      <c r="J18" s="56"/>
      <c r="K18" s="12"/>
    </row>
    <row r="19" spans="1:11" ht="14.45" customHeight="1" x14ac:dyDescent="0.25">
      <c r="A19" s="44"/>
      <c r="B19" s="52"/>
      <c r="C19" s="21"/>
      <c r="D19" s="46"/>
      <c r="E19" s="57"/>
      <c r="F19" s="57"/>
      <c r="G19" s="58"/>
      <c r="H19" s="59"/>
      <c r="I19" s="50">
        <f t="shared" si="0"/>
        <v>0</v>
      </c>
      <c r="J19" s="56"/>
      <c r="K19" s="12"/>
    </row>
    <row r="20" spans="1:11" ht="14.45" customHeight="1" x14ac:dyDescent="0.25">
      <c r="A20" s="44"/>
      <c r="B20" s="52"/>
      <c r="C20" s="21"/>
      <c r="D20" s="46"/>
      <c r="E20" s="57"/>
      <c r="F20" s="57"/>
      <c r="G20" s="58"/>
      <c r="H20" s="59"/>
      <c r="I20" s="50">
        <f t="shared" si="0"/>
        <v>0</v>
      </c>
      <c r="J20" s="56"/>
      <c r="K20" s="12"/>
    </row>
    <row r="21" spans="1:11" ht="14.45" customHeight="1" x14ac:dyDescent="0.25">
      <c r="A21" s="44"/>
      <c r="B21" s="52"/>
      <c r="C21" s="21"/>
      <c r="D21" s="46"/>
      <c r="E21" s="57"/>
      <c r="F21" s="57"/>
      <c r="G21" s="58"/>
      <c r="H21" s="59"/>
      <c r="I21" s="50">
        <f t="shared" si="0"/>
        <v>0</v>
      </c>
      <c r="J21" s="56"/>
      <c r="K21" s="12"/>
    </row>
    <row r="22" spans="1:11" ht="14.45" customHeight="1" x14ac:dyDescent="0.25">
      <c r="A22" s="44"/>
      <c r="B22" s="52"/>
      <c r="C22" s="21"/>
      <c r="D22" s="46"/>
      <c r="E22" s="57"/>
      <c r="F22" s="57"/>
      <c r="G22" s="58"/>
      <c r="H22" s="59"/>
      <c r="I22" s="50">
        <f t="shared" si="0"/>
        <v>0</v>
      </c>
      <c r="J22" s="56"/>
      <c r="K22" s="12"/>
    </row>
    <row r="23" spans="1:11" ht="14.45" customHeight="1" x14ac:dyDescent="0.25">
      <c r="A23" s="44"/>
      <c r="B23" s="52"/>
      <c r="C23" s="21"/>
      <c r="D23" s="46"/>
      <c r="E23" s="57"/>
      <c r="F23" s="57"/>
      <c r="G23" s="58"/>
      <c r="H23" s="59"/>
      <c r="I23" s="50">
        <f t="shared" si="0"/>
        <v>0</v>
      </c>
      <c r="J23" s="56"/>
      <c r="K23" s="12"/>
    </row>
    <row r="24" spans="1:11" ht="14.45" customHeight="1" x14ac:dyDescent="0.25">
      <c r="A24" s="44"/>
      <c r="B24" s="52"/>
      <c r="C24" s="21"/>
      <c r="D24" s="46"/>
      <c r="E24" s="57"/>
      <c r="F24" s="57"/>
      <c r="G24" s="58"/>
      <c r="H24" s="59"/>
      <c r="I24" s="50">
        <f t="shared" si="0"/>
        <v>0</v>
      </c>
      <c r="J24" s="56"/>
      <c r="K24" s="12"/>
    </row>
    <row r="25" spans="1:11" ht="14.45" customHeight="1" x14ac:dyDescent="0.25">
      <c r="A25" s="44"/>
      <c r="B25" s="52"/>
      <c r="C25" s="21"/>
      <c r="D25" s="46"/>
      <c r="E25" s="57"/>
      <c r="F25" s="57"/>
      <c r="G25" s="58"/>
      <c r="H25" s="59"/>
      <c r="I25" s="50">
        <f t="shared" si="0"/>
        <v>0</v>
      </c>
      <c r="J25" s="56"/>
      <c r="K25" s="12"/>
    </row>
    <row r="26" spans="1:11" ht="14.45" customHeight="1" x14ac:dyDescent="0.25">
      <c r="A26" s="44"/>
      <c r="B26" s="52"/>
      <c r="C26" s="21"/>
      <c r="D26" s="46"/>
      <c r="E26" s="57"/>
      <c r="F26" s="57"/>
      <c r="G26" s="58"/>
      <c r="H26" s="59"/>
      <c r="I26" s="50">
        <f t="shared" si="0"/>
        <v>0</v>
      </c>
      <c r="J26" s="56"/>
      <c r="K26" s="12"/>
    </row>
    <row r="27" spans="1:11" ht="14.45" customHeight="1" x14ac:dyDescent="0.25">
      <c r="A27" s="44" t="str">
        <f>IFERROR(VLOOKUP(B27,Andmestik!B:C,2,FALSE),"")</f>
        <v/>
      </c>
      <c r="B27" s="52"/>
      <c r="C27" s="21"/>
      <c r="D27" s="46" t="str">
        <f>IFERROR(VLOOKUP($C27,$M$6:$N$30,2,FALSE),"")</f>
        <v/>
      </c>
      <c r="E27" s="57"/>
      <c r="F27" s="57"/>
      <c r="G27" s="58"/>
      <c r="H27" s="59"/>
      <c r="I27" s="50">
        <f t="shared" si="0"/>
        <v>0</v>
      </c>
      <c r="J27" s="56"/>
      <c r="K27" s="12"/>
    </row>
    <row r="28" spans="1:11" ht="14.45" customHeight="1" x14ac:dyDescent="0.25">
      <c r="A28" s="44" t="str">
        <f>IFERROR(VLOOKUP(B28,Andmestik!B:C,2,FALSE),"")</f>
        <v/>
      </c>
      <c r="B28" s="52"/>
      <c r="C28" s="21"/>
      <c r="D28" s="46" t="str">
        <f>IFERROR(VLOOKUP($C28,$M$6:$N$30,2,FALSE),"")</f>
        <v/>
      </c>
      <c r="E28" s="60"/>
      <c r="F28" s="60"/>
      <c r="G28" s="61"/>
      <c r="H28" s="62"/>
      <c r="I28" s="50">
        <f t="shared" si="0"/>
        <v>0</v>
      </c>
      <c r="J28" s="56"/>
      <c r="K28" s="12"/>
    </row>
    <row r="29" spans="1:11" ht="14.45" customHeight="1" x14ac:dyDescent="0.25">
      <c r="A29" s="44" t="str">
        <f>IFERROR(VLOOKUP(B29,Andmestik!B:C,2,FALSE),"")</f>
        <v/>
      </c>
      <c r="B29" s="52"/>
      <c r="C29" s="21"/>
      <c r="D29" s="46" t="str">
        <f>IFERROR(VLOOKUP($C29,$M$6:$N$30,2,FALSE),"")</f>
        <v/>
      </c>
      <c r="E29" s="57"/>
      <c r="F29" s="57"/>
      <c r="G29" s="58"/>
      <c r="H29" s="59"/>
      <c r="I29" s="50">
        <f t="shared" si="0"/>
        <v>0</v>
      </c>
      <c r="J29" s="56"/>
      <c r="K29" s="12"/>
    </row>
    <row r="30" spans="1:11" ht="14.45" customHeight="1" x14ac:dyDescent="0.25">
      <c r="A30" s="44" t="str">
        <f>IFERROR(VLOOKUP(B30,Andmestik!B:C,2,FALSE),"")</f>
        <v/>
      </c>
      <c r="B30" s="52"/>
      <c r="C30" s="21"/>
      <c r="D30" s="46" t="str">
        <f>IFERROR(VLOOKUP($C30,$M$6:$N$30,2,FALSE),"")</f>
        <v/>
      </c>
      <c r="E30" s="57"/>
      <c r="F30" s="57"/>
      <c r="G30" s="58"/>
      <c r="H30" s="59"/>
      <c r="I30" s="50">
        <f t="shared" si="0"/>
        <v>0</v>
      </c>
      <c r="J30" s="56"/>
      <c r="K30" s="12"/>
    </row>
    <row r="31" spans="1:11" ht="14.45" customHeight="1" x14ac:dyDescent="0.25">
      <c r="A31" s="44" t="str">
        <f>IFERROR(VLOOKUP(B31,Andmestik!B:C,2,FALSE),"")</f>
        <v/>
      </c>
      <c r="B31" s="52"/>
      <c r="C31" s="21"/>
      <c r="D31" s="46" t="str">
        <f>IFERROR(VLOOKUP($C31,$M$6:$N$30,2,FALSE),"")</f>
        <v/>
      </c>
      <c r="E31" s="57"/>
      <c r="F31" s="57"/>
      <c r="G31" s="58"/>
      <c r="H31" s="59"/>
      <c r="I31" s="50">
        <f t="shared" si="0"/>
        <v>0</v>
      </c>
      <c r="J31" s="56"/>
      <c r="K31" s="12"/>
    </row>
    <row r="32" spans="1:11" ht="14.45" customHeight="1" x14ac:dyDescent="0.25">
      <c r="A32" s="44" t="str">
        <f>IFERROR(VLOOKUP(B32,Andmestik!B:C,2,FALSE),"")</f>
        <v/>
      </c>
      <c r="B32" s="63"/>
      <c r="C32" s="21"/>
      <c r="D32" s="46" t="str">
        <f>IFERROR(VLOOKUP($C32,$M$6:$N$30,2,FALSE),"")</f>
        <v/>
      </c>
      <c r="E32" s="57"/>
      <c r="F32" s="57"/>
      <c r="G32" s="58"/>
      <c r="H32" s="59"/>
      <c r="I32" s="50">
        <f t="shared" si="0"/>
        <v>0</v>
      </c>
      <c r="J32" s="56"/>
      <c r="K32" s="12"/>
    </row>
    <row r="33" spans="1:11" ht="14.45" customHeight="1" x14ac:dyDescent="0.25">
      <c r="A33" s="44" t="str">
        <f>IFERROR(VLOOKUP(B33,Andmestik!B:C,2,FALSE),"")</f>
        <v/>
      </c>
      <c r="B33" s="52"/>
      <c r="C33" s="21"/>
      <c r="D33" s="46" t="str">
        <f>IFERROR(VLOOKUP($C33,$M$6:$N$30,2,FALSE),"")</f>
        <v/>
      </c>
      <c r="E33" s="57"/>
      <c r="F33" s="57"/>
      <c r="G33" s="58"/>
      <c r="H33" s="59"/>
      <c r="I33" s="50">
        <f t="shared" si="0"/>
        <v>0</v>
      </c>
      <c r="J33" s="56"/>
      <c r="K33" s="12"/>
    </row>
    <row r="34" spans="1:11" ht="14.45" customHeight="1" x14ac:dyDescent="0.25">
      <c r="A34" s="44" t="str">
        <f>IFERROR(VLOOKUP(B34,Andmestik!B:C,2,FALSE),"")</f>
        <v/>
      </c>
      <c r="B34" s="52"/>
      <c r="C34" s="21"/>
      <c r="D34" s="46" t="str">
        <f>IFERROR(VLOOKUP($C34,$M$6:$N$30,2,FALSE),"")</f>
        <v/>
      </c>
      <c r="E34" s="57"/>
      <c r="F34" s="57"/>
      <c r="G34" s="58"/>
      <c r="H34" s="59"/>
      <c r="I34" s="50">
        <f t="shared" si="0"/>
        <v>0</v>
      </c>
      <c r="J34" s="56"/>
      <c r="K34" s="12"/>
    </row>
    <row r="35" spans="1:11" ht="14.45" customHeight="1" x14ac:dyDescent="0.25">
      <c r="A35" s="44" t="str">
        <f>IFERROR(VLOOKUP(B35,Andmestik!B:C,2,FALSE),"")</f>
        <v/>
      </c>
      <c r="B35" s="52"/>
      <c r="C35" s="21"/>
      <c r="D35" s="46" t="str">
        <f>IFERROR(VLOOKUP($C35,$M$6:$N$30,2,FALSE),"")</f>
        <v/>
      </c>
      <c r="E35" s="57"/>
      <c r="F35" s="57"/>
      <c r="G35" s="58"/>
      <c r="H35" s="59"/>
      <c r="I35" s="50">
        <f t="shared" si="0"/>
        <v>0</v>
      </c>
      <c r="J35" s="56"/>
      <c r="K35" s="12"/>
    </row>
    <row r="36" spans="1:11" ht="14.45" customHeight="1" x14ac:dyDescent="0.25">
      <c r="A36" s="44" t="str">
        <f>IFERROR(VLOOKUP(B36,Andmestik!B:C,2,FALSE),"")</f>
        <v/>
      </c>
      <c r="B36" s="52"/>
      <c r="C36" s="21"/>
      <c r="D36" s="46" t="str">
        <f>IFERROR(VLOOKUP($C36,$M$6:$N$30,2,FALSE),"")</f>
        <v/>
      </c>
      <c r="E36" s="57"/>
      <c r="F36" s="57"/>
      <c r="G36" s="58"/>
      <c r="H36" s="59"/>
      <c r="I36" s="50">
        <f t="shared" si="0"/>
        <v>0</v>
      </c>
      <c r="J36" s="56"/>
      <c r="K36" s="12"/>
    </row>
    <row r="37" spans="1:11" ht="14.45" customHeight="1" x14ac:dyDescent="0.25">
      <c r="A37" s="44" t="str">
        <f>IFERROR(VLOOKUP(B37,Andmestik!B:C,2,FALSE),"")</f>
        <v/>
      </c>
      <c r="B37" s="52"/>
      <c r="C37" s="21"/>
      <c r="D37" s="46" t="str">
        <f>IFERROR(VLOOKUP($C37,$M$6:$N$30,2,FALSE),"")</f>
        <v/>
      </c>
      <c r="E37" s="57"/>
      <c r="F37" s="57"/>
      <c r="G37" s="58"/>
      <c r="H37" s="59"/>
      <c r="I37" s="50">
        <f t="shared" si="0"/>
        <v>0</v>
      </c>
      <c r="J37" s="56"/>
      <c r="K37" s="12"/>
    </row>
    <row r="38" spans="1:11" ht="14.45" customHeight="1" x14ac:dyDescent="0.25">
      <c r="A38" s="44" t="str">
        <f>IFERROR(VLOOKUP(B38,Andmestik!B:C,2,FALSE),"")</f>
        <v/>
      </c>
      <c r="B38" s="52"/>
      <c r="C38" s="21"/>
      <c r="D38" s="46" t="str">
        <f>IFERROR(VLOOKUP($C38,$M$6:$N$30,2,FALSE),"")</f>
        <v/>
      </c>
      <c r="E38" s="57"/>
      <c r="F38" s="57"/>
      <c r="G38" s="64"/>
      <c r="H38" s="65"/>
      <c r="I38" s="50">
        <f t="shared" si="0"/>
        <v>0</v>
      </c>
      <c r="J38" s="56"/>
      <c r="K38" s="12"/>
    </row>
    <row r="39" spans="1:11" ht="14.45" customHeight="1" x14ac:dyDescent="0.25">
      <c r="A39" s="44" t="str">
        <f>IFERROR(VLOOKUP(B39,Andmestik!B:C,2,FALSE),"")</f>
        <v/>
      </c>
      <c r="B39" s="52"/>
      <c r="C39" s="21"/>
      <c r="D39" s="46" t="str">
        <f>IFERROR(VLOOKUP($C39,$M$6:$N$30,2,FALSE),"")</f>
        <v/>
      </c>
      <c r="E39" s="57"/>
      <c r="F39" s="57"/>
      <c r="G39" s="58"/>
      <c r="H39" s="59"/>
      <c r="I39" s="50">
        <f t="shared" si="0"/>
        <v>0</v>
      </c>
      <c r="J39" s="56"/>
      <c r="K39" s="12"/>
    </row>
    <row r="40" spans="1:11" ht="14.45" customHeight="1" x14ac:dyDescent="0.25">
      <c r="A40" s="44" t="str">
        <f>IFERROR(VLOOKUP(B40,Andmestik!B:C,2,FALSE),"")</f>
        <v/>
      </c>
      <c r="B40" s="63"/>
      <c r="C40" s="21"/>
      <c r="D40" s="46" t="str">
        <f>IFERROR(VLOOKUP($C40,$M$6:$N$30,2,FALSE),"")</f>
        <v/>
      </c>
      <c r="E40" s="60"/>
      <c r="F40" s="60"/>
      <c r="G40" s="61"/>
      <c r="H40" s="62"/>
      <c r="I40" s="50">
        <f t="shared" si="0"/>
        <v>0</v>
      </c>
      <c r="J40" s="66"/>
      <c r="K40" s="12"/>
    </row>
    <row r="41" spans="1:11" ht="15" customHeight="1" x14ac:dyDescent="0.25">
      <c r="A41" s="44" t="str">
        <f>IFERROR(VLOOKUP(B41,Andmestik!B:C,2,FALSE),"")</f>
        <v/>
      </c>
      <c r="B41" s="52"/>
      <c r="C41" s="67" t="s">
        <v>51</v>
      </c>
      <c r="D41" s="68"/>
      <c r="E41" s="57"/>
      <c r="F41" s="57"/>
      <c r="G41" s="69"/>
      <c r="H41" s="70"/>
      <c r="I41" s="71">
        <f>SUM(I5:I40)</f>
        <v>35</v>
      </c>
      <c r="J41" s="56"/>
      <c r="K41" s="12"/>
    </row>
  </sheetData>
  <sheetProtection autoFilter="0"/>
  <protectedRanges>
    <protectedRange sqref="B1:I2" name="Vahemik4"/>
    <protectedRange sqref="E1:G1045981" name="Vahemik2"/>
    <protectedRange sqref="J1:J1045981" name="Vahemik3"/>
    <protectedRange sqref="A1:B1045981" name="Vahemik1"/>
  </protectedRanges>
  <autoFilter ref="A4:J41" xr:uid="{00000000-0009-0000-0000-000001000000}"/>
  <mergeCells count="14">
    <mergeCell ref="A3:A4"/>
    <mergeCell ref="B3:B4"/>
    <mergeCell ref="E3:F3"/>
    <mergeCell ref="I3:I4"/>
    <mergeCell ref="C3:C4"/>
    <mergeCell ref="D3:D4"/>
    <mergeCell ref="K3:K4"/>
    <mergeCell ref="E1:F1"/>
    <mergeCell ref="E2:F2"/>
    <mergeCell ref="G3:G4"/>
    <mergeCell ref="H3:H4"/>
    <mergeCell ref="J3:J4"/>
    <mergeCell ref="H1:J1"/>
    <mergeCell ref="H2:J2"/>
  </mergeCells>
  <conditionalFormatting sqref="A5:A41">
    <cfRule type="containsText" dxfId="3" priority="29" operator="containsText" text="VIGANE">
      <formula>NOT(ISERROR(SEARCH("VIGANE",A5)))</formula>
    </cfRule>
    <cfRule type="cellIs" dxfId="2" priority="30" operator="equal">
      <formula>0</formula>
    </cfRule>
  </conditionalFormatting>
  <dataValidations count="1">
    <dataValidation type="list" allowBlank="1" showInputMessage="1" showErrorMessage="1" sqref="C5:C40" xr:uid="{00000000-0002-0000-0100-000000000000}">
      <formula1>$M$6:$M$12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eht4">
    <pageSetUpPr fitToPage="1"/>
  </sheetPr>
  <dimension ref="A1:H11"/>
  <sheetViews>
    <sheetView zoomScaleNormal="100" workbookViewId="0">
      <selection activeCell="D17" sqref="D17"/>
    </sheetView>
  </sheetViews>
  <sheetFormatPr defaultColWidth="9.140625" defaultRowHeight="15" x14ac:dyDescent="0.25"/>
  <cols>
    <col min="1" max="1" width="26.5703125" style="1" customWidth="1"/>
    <col min="2" max="2" width="14.42578125" style="1" customWidth="1"/>
    <col min="3" max="3" width="9.42578125" style="1" bestFit="1" customWidth="1"/>
    <col min="4" max="4" width="9.140625" style="1"/>
    <col min="5" max="5" width="9.140625" style="1" customWidth="1"/>
    <col min="6" max="7" width="9.140625" style="1"/>
    <col min="8" max="8" width="9.140625" style="1" customWidth="1"/>
    <col min="9" max="10" width="9.140625" style="1"/>
    <col min="11" max="11" width="9.140625" style="1" customWidth="1"/>
    <col min="12" max="13" width="9.140625" style="1"/>
    <col min="14" max="14" width="9.140625" style="1" customWidth="1"/>
    <col min="15" max="16384" width="9.140625" style="1"/>
  </cols>
  <sheetData>
    <row r="1" spans="1:8" x14ac:dyDescent="0.25">
      <c r="A1" s="5" t="s">
        <v>15</v>
      </c>
      <c r="B1" s="104">
        <f>KOONDARUANNE!B1</f>
        <v>0</v>
      </c>
      <c r="C1" s="105"/>
      <c r="D1" s="105"/>
      <c r="E1" s="105"/>
      <c r="F1" s="105"/>
      <c r="G1" s="105"/>
      <c r="H1" s="106"/>
    </row>
    <row r="2" spans="1:8" x14ac:dyDescent="0.25">
      <c r="A2" s="5" t="s">
        <v>16</v>
      </c>
      <c r="B2" s="104">
        <f>KOONDARUANNE!B2</f>
        <v>0</v>
      </c>
      <c r="C2" s="105"/>
      <c r="D2" s="105"/>
      <c r="E2" s="105"/>
      <c r="F2" s="105"/>
      <c r="G2" s="105"/>
      <c r="H2" s="106"/>
    </row>
    <row r="4" spans="1:8" x14ac:dyDescent="0.25">
      <c r="A4" s="6" t="s">
        <v>53</v>
      </c>
      <c r="B4" s="72">
        <f>COUNTIF(KOONDARUANNE!B5:B41,"&gt;0")</f>
        <v>1</v>
      </c>
    </row>
    <row r="5" spans="1:8" x14ac:dyDescent="0.25">
      <c r="A5" s="6" t="s">
        <v>12</v>
      </c>
      <c r="B5" s="73">
        <f>SUMIFS(KOONDARUANNE!I:I,KOONDARUANNE!D:D,"&gt;0")</f>
        <v>35</v>
      </c>
    </row>
    <row r="6" spans="1:8" x14ac:dyDescent="0.25">
      <c r="B6" s="74"/>
    </row>
    <row r="7" spans="1:8" x14ac:dyDescent="0.25">
      <c r="A7" s="6" t="s">
        <v>22</v>
      </c>
      <c r="B7" s="73">
        <f>SUMIFS(KOONDARUANNE!$I:$I,KOONDARUANNE!$A:$A,KOKKU!$A7,KOONDARUANNE!C:C,"KOKKU TEENUSTE SUMMA")</f>
        <v>0</v>
      </c>
    </row>
    <row r="8" spans="1:8" x14ac:dyDescent="0.25">
      <c r="A8" s="6" t="s">
        <v>52</v>
      </c>
      <c r="B8" s="73">
        <f>SUMIFS(KOONDARUANNE!$I:$I,KOONDARUANNE!$A:$A,KOKKU!$A8,KOONDARUANNE!C:C,"KOKKU TEENUSTE SUMMA")</f>
        <v>0</v>
      </c>
    </row>
    <row r="9" spans="1:8" x14ac:dyDescent="0.25">
      <c r="A9" s="6" t="s">
        <v>23</v>
      </c>
      <c r="B9" s="73">
        <f>SUMIFS(KOONDARUANNE!$I:$I,KOONDARUANNE!$A:$A,KOKKU!$A9,KOONDARUANNE!C:C,"KOKKU TEENUSTE SUMMA")</f>
        <v>0</v>
      </c>
    </row>
    <row r="10" spans="1:8" x14ac:dyDescent="0.25">
      <c r="A10" s="6"/>
      <c r="B10" s="7"/>
    </row>
    <row r="11" spans="1:8" x14ac:dyDescent="0.25">
      <c r="A11" s="6"/>
      <c r="B11" s="7"/>
    </row>
  </sheetData>
  <mergeCells count="2">
    <mergeCell ref="B2:H2"/>
    <mergeCell ref="B1:H1"/>
  </mergeCells>
  <conditionalFormatting sqref="A1:A2">
    <cfRule type="cellIs" dxfId="1" priority="10" operator="equal">
      <formula>0</formula>
    </cfRule>
  </conditionalFormatting>
  <conditionalFormatting sqref="B1:B2">
    <cfRule type="cellIs" dxfId="0" priority="9" operator="equal">
      <formula>0</formula>
    </cfRule>
  </conditionalFormatting>
  <pageMargins left="0.25" right="0.25" top="0.75" bottom="0.75" header="0.3" footer="0.3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Andmestik</vt:lpstr>
      <vt:lpstr>KOONDARUANNE</vt:lpstr>
      <vt:lpstr>KOKKU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Nikita Koros</cp:lastModifiedBy>
  <cp:lastPrinted>2020-06-12T11:29:50Z</cp:lastPrinted>
  <dcterms:created xsi:type="dcterms:W3CDTF">2020-05-29T10:23:31Z</dcterms:created>
  <dcterms:modified xsi:type="dcterms:W3CDTF">2026-06-15T09:38:11Z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-1147047104</vt:i4>
  </property>
  <property fmtid="{D5CDD505-2E9C-101B-9397-08002B2CF9AE}" pid="3" name="_NewReviewCycle">
    <vt:lpwstr/>
  </property>
  <property fmtid="{D5CDD505-2E9C-101B-9397-08002B2CF9AE}" pid="4" name="_EmailSubject">
    <vt:lpwstr>Abi_dokumendid deltasse kooskõlastuseks_allkirjastamiseks</vt:lpwstr>
  </property>
  <property fmtid="{D5CDD505-2E9C-101B-9397-08002B2CF9AE}" pid="5" name="_AuthorEmail">
    <vt:lpwstr>liis.paloots@sotsiaalkindlustusamet.ee</vt:lpwstr>
  </property>
  <property fmtid="{D5CDD505-2E9C-101B-9397-08002B2CF9AE}" pid="6" name="_AuthorEmailDisplayName">
    <vt:lpwstr>Liis Paloots</vt:lpwstr>
  </property>
  <property fmtid="{D5CDD505-2E9C-101B-9397-08002B2CF9AE}" pid="7" name="_PreviousAdHocReviewCycleID">
    <vt:i4>-1220630543</vt:i4>
  </property>
  <property fmtid="{D5CDD505-2E9C-101B-9397-08002B2CF9AE}" pid="8" name="_ReviewingToolsShownOnce">
    <vt:lpwstr/>
  </property>
</Properties>
</file>